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1. DOC de travail\2. DCE cand- offre\5. DCE V2 18 11\ELC\"/>
    </mc:Choice>
  </mc:AlternateContent>
  <xr:revisionPtr revIDLastSave="0" documentId="13_ncr:1_{46B29475-9F67-40E7-B845-70AC0E166D2A}" xr6:coauthVersionLast="47" xr6:coauthVersionMax="47" xr10:uidLastSave="{00000000-0000-0000-0000-000000000000}"/>
  <bookViews>
    <workbookView xWindow="-28920" yWindow="-150" windowWidth="29040" windowHeight="15720" activeTab="1" xr2:uid="{00000000-000D-0000-FFFF-FFFF00000000}"/>
  </bookViews>
  <sheets>
    <sheet name="Page de Garde" sheetId="5" r:id="rId1"/>
    <sheet name="Lot N°007 CFO-CFA-SSI" sheetId="2" r:id="rId2"/>
  </sheets>
  <definedNames>
    <definedName name="_Toc210211405" localSheetId="1">'Lot N°007 CFO-CFA-SSI'!#REF!</definedName>
    <definedName name="_xlnm.Print_Titles" localSheetId="1">'Lot N°007 CFO-CFA-SSI'!$2:$2</definedName>
    <definedName name="_xlnm.Print_Area" localSheetId="1">'Lot N°007 CFO-CFA-SSI'!$A$1:$G$185</definedName>
    <definedName name="_xlnm.Print_Area" localSheetId="0">'Page de Garde'!$A$1:$G$33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84" i="2" l="1"/>
  <c r="G107" i="2"/>
  <c r="G106" i="2"/>
  <c r="G90" i="2"/>
  <c r="G89" i="2"/>
  <c r="G88" i="2"/>
  <c r="G87" i="2"/>
  <c r="G86" i="2"/>
  <c r="G85" i="2"/>
  <c r="D74" i="2"/>
  <c r="G74" i="2" s="1"/>
  <c r="G73" i="2"/>
  <c r="D71" i="2"/>
  <c r="G77" i="2"/>
  <c r="G76" i="2"/>
  <c r="G174" i="2" l="1"/>
  <c r="G175" i="2"/>
  <c r="G176" i="2"/>
  <c r="G173" i="2"/>
  <c r="G178" i="2" l="1"/>
  <c r="G138" i="2"/>
  <c r="G137" i="2"/>
  <c r="G131" i="2"/>
  <c r="G132" i="2"/>
  <c r="G133" i="2"/>
  <c r="G134" i="2"/>
  <c r="G135" i="2"/>
  <c r="G136" i="2"/>
  <c r="G130" i="2"/>
  <c r="G66" i="2"/>
  <c r="G67" i="2"/>
  <c r="G146" i="2"/>
  <c r="G147" i="2"/>
  <c r="G148" i="2"/>
  <c r="G150" i="2"/>
  <c r="G153" i="2"/>
  <c r="G154" i="2"/>
  <c r="G155" i="2"/>
  <c r="G156" i="2"/>
  <c r="G157" i="2"/>
  <c r="G159" i="2"/>
  <c r="G162" i="2"/>
  <c r="G163" i="2"/>
  <c r="G164" i="2"/>
  <c r="G165" i="2"/>
  <c r="G167" i="2"/>
  <c r="G145" i="2"/>
  <c r="G119" i="2"/>
  <c r="G120" i="2"/>
  <c r="G122" i="2"/>
  <c r="G123" i="2"/>
  <c r="G125" i="2"/>
  <c r="G126" i="2"/>
  <c r="G127" i="2"/>
  <c r="G128" i="2"/>
  <c r="G118" i="2"/>
  <c r="G42" i="2"/>
  <c r="G43" i="2"/>
  <c r="G45" i="2"/>
  <c r="G47" i="2"/>
  <c r="G49" i="2"/>
  <c r="G50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8" i="2"/>
  <c r="G69" i="2"/>
  <c r="G71" i="2"/>
  <c r="G72" i="2"/>
  <c r="G75" i="2"/>
  <c r="G79" i="2"/>
  <c r="G80" i="2"/>
  <c r="G81" i="2"/>
  <c r="G82" i="2"/>
  <c r="G83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8" i="2"/>
  <c r="G109" i="2"/>
  <c r="G110" i="2"/>
  <c r="G111" i="2"/>
  <c r="G112" i="2"/>
  <c r="G41" i="2"/>
  <c r="G38" i="2"/>
  <c r="G39" i="2"/>
  <c r="G37" i="2"/>
  <c r="G31" i="2"/>
  <c r="G33" i="2" s="1"/>
  <c r="G26" i="2"/>
  <c r="G25" i="2"/>
  <c r="G24" i="2"/>
  <c r="G23" i="2"/>
  <c r="G22" i="2"/>
  <c r="G21" i="2"/>
  <c r="G20" i="2"/>
  <c r="G19" i="2"/>
  <c r="G14" i="2"/>
  <c r="G12" i="2"/>
  <c r="G7" i="2"/>
  <c r="G8" i="2"/>
  <c r="G9" i="2"/>
  <c r="G10" i="2"/>
  <c r="G11" i="2"/>
  <c r="G6" i="2"/>
  <c r="B182" i="2"/>
  <c r="G140" i="2" l="1"/>
  <c r="G28" i="2"/>
  <c r="G169" i="2"/>
  <c r="G114" i="2"/>
  <c r="G16" i="2"/>
  <c r="G181" i="2" l="1"/>
  <c r="G182" i="2" s="1"/>
  <c r="G183" i="2" s="1"/>
</calcChain>
</file>

<file path=xl/sharedStrings.xml><?xml version="1.0" encoding="utf-8"?>
<sst xmlns="http://schemas.openxmlformats.org/spreadsheetml/2006/main" count="420" uniqueCount="279">
  <si>
    <t>U</t>
  </si>
  <si>
    <t>Quantité</t>
  </si>
  <si>
    <t>Qté entrep</t>
  </si>
  <si>
    <t>Prix en €</t>
  </si>
  <si>
    <t>Total en €</t>
  </si>
  <si>
    <t>2.1</t>
  </si>
  <si>
    <t>CH4</t>
  </si>
  <si>
    <t xml:space="preserve">2.1.1 </t>
  </si>
  <si>
    <t>Ens</t>
  </si>
  <si>
    <t>ART</t>
  </si>
  <si>
    <t>000-L849</t>
  </si>
  <si>
    <t>STOT</t>
  </si>
  <si>
    <t>2.2</t>
  </si>
  <si>
    <t>CH4</t>
  </si>
  <si>
    <t>CH6</t>
  </si>
  <si>
    <t>ART</t>
  </si>
  <si>
    <t>000-M768</t>
  </si>
  <si>
    <t>ART</t>
  </si>
  <si>
    <t>000-M769</t>
  </si>
  <si>
    <t>CH6</t>
  </si>
  <si>
    <t>ART</t>
  </si>
  <si>
    <t>001-B592</t>
  </si>
  <si>
    <t>ART</t>
  </si>
  <si>
    <t>001-B586</t>
  </si>
  <si>
    <t>ml</t>
  </si>
  <si>
    <t>ART</t>
  </si>
  <si>
    <t>001-B646</t>
  </si>
  <si>
    <t>ART</t>
  </si>
  <si>
    <t>000-M714</t>
  </si>
  <si>
    <t>CH6</t>
  </si>
  <si>
    <t>ART</t>
  </si>
  <si>
    <t>001-B596</t>
  </si>
  <si>
    <t>ART</t>
  </si>
  <si>
    <t>001-B593</t>
  </si>
  <si>
    <t>ART</t>
  </si>
  <si>
    <t>003-E933</t>
  </si>
  <si>
    <t>ART</t>
  </si>
  <si>
    <t>003-E934</t>
  </si>
  <si>
    <t>ART</t>
  </si>
  <si>
    <t>001-B656</t>
  </si>
  <si>
    <t>ART</t>
  </si>
  <si>
    <t>001-B609</t>
  </si>
  <si>
    <t>CH6</t>
  </si>
  <si>
    <t>ART</t>
  </si>
  <si>
    <t>001-B595</t>
  </si>
  <si>
    <t>ART</t>
  </si>
  <si>
    <t>000-M799</t>
  </si>
  <si>
    <t>ART</t>
  </si>
  <si>
    <t>000-M800</t>
  </si>
  <si>
    <t>ART</t>
  </si>
  <si>
    <t>000-L867</t>
  </si>
  <si>
    <t>ART</t>
  </si>
  <si>
    <t>000-L870</t>
  </si>
  <si>
    <t>CH6</t>
  </si>
  <si>
    <t>ART</t>
  </si>
  <si>
    <t>001-B626</t>
  </si>
  <si>
    <t>ART</t>
  </si>
  <si>
    <t>001-B627</t>
  </si>
  <si>
    <t>ART</t>
  </si>
  <si>
    <t>001-B628</t>
  </si>
  <si>
    <t>ART</t>
  </si>
  <si>
    <t>001-B629</t>
  </si>
  <si>
    <t>CH6</t>
  </si>
  <si>
    <t>ART</t>
  </si>
  <si>
    <t>003-E955</t>
  </si>
  <si>
    <t>ART</t>
  </si>
  <si>
    <t>001-B618</t>
  </si>
  <si>
    <t>CH5</t>
  </si>
  <si>
    <t>CH6</t>
  </si>
  <si>
    <t>ART</t>
  </si>
  <si>
    <t>001-B539</t>
  </si>
  <si>
    <t>ART</t>
  </si>
  <si>
    <t>001-B536</t>
  </si>
  <si>
    <t>ART</t>
  </si>
  <si>
    <t>000-M786</t>
  </si>
  <si>
    <t>STOT</t>
  </si>
  <si>
    <t>CH4</t>
  </si>
  <si>
    <t>CH5</t>
  </si>
  <si>
    <t>ART</t>
  </si>
  <si>
    <t>000-N072</t>
  </si>
  <si>
    <t>ART</t>
  </si>
  <si>
    <t>003-E923</t>
  </si>
  <si>
    <t>STOT</t>
  </si>
  <si>
    <t>CH4</t>
  </si>
  <si>
    <t>CH5</t>
  </si>
  <si>
    <t>ART</t>
  </si>
  <si>
    <t>001-B637</t>
  </si>
  <si>
    <t>STOT</t>
  </si>
  <si>
    <t>TOTHT</t>
  </si>
  <si>
    <t>TVA</t>
  </si>
  <si>
    <t>Montant TTC</t>
  </si>
  <si>
    <t>TOTTTC</t>
  </si>
  <si>
    <t xml:space="preserve">FORTIL </t>
  </si>
  <si>
    <t xml:space="preserve">35, avenue Général de Gaulle </t>
  </si>
  <si>
    <t>69110 Ste Foy-Lès-Lyon</t>
  </si>
  <si>
    <t>OBLIGATIONS GENERALES</t>
  </si>
  <si>
    <t>ETUDES D'EXÉCUTION ET PLANS</t>
  </si>
  <si>
    <t>Planning</t>
  </si>
  <si>
    <t>PAQP</t>
  </si>
  <si>
    <t>Dossier des ouvrages exécutés (DOE)</t>
  </si>
  <si>
    <t>2.1.2</t>
  </si>
  <si>
    <t>SUIVI DE CHANTIER</t>
  </si>
  <si>
    <t>ESSAIS ET MISE EN SERVICE</t>
  </si>
  <si>
    <t>INSTALLATIONS DE CHANTIER</t>
  </si>
  <si>
    <t>- Protection chantier</t>
  </si>
  <si>
    <t>- Balisage</t>
  </si>
  <si>
    <t>- Liaison vers armoire de cantonnement</t>
  </si>
  <si>
    <t>- Installation base vie éclairage et chauffage</t>
  </si>
  <si>
    <t xml:space="preserve">- Ensemble des câblage y compris toutes sujetions de cheminement </t>
  </si>
  <si>
    <t xml:space="preserve">- Eclairages de chantier </t>
  </si>
  <si>
    <t xml:space="preserve">- Coffret électrique de chantier </t>
  </si>
  <si>
    <t>- Nettoyage et évacuation des déchets chantier</t>
  </si>
  <si>
    <t>Unit.</t>
  </si>
  <si>
    <t xml:space="preserve">DÉPOSE DES INSTALLATIONS EXISTANTES </t>
  </si>
  <si>
    <t xml:space="preserve">- Dépose intégrale et évacuation des équipements électriques obsolètes du bâtiment comprenant tableaux, canalisations, goulotte, chemins de câble, luminaires et appareillages. </t>
  </si>
  <si>
    <t>Ens.</t>
  </si>
  <si>
    <t>INSTALLATIONS DES COURANTS FORTS</t>
  </si>
  <si>
    <t>TABLEAUX ELECTRIQUES</t>
  </si>
  <si>
    <r>
      <t xml:space="preserve">Fourniture et pose du </t>
    </r>
    <r>
      <rPr>
        <b/>
        <i/>
        <sz val="10"/>
        <rFont val="GT Eesti Pro Display Light"/>
      </rPr>
      <t>TG CRYO</t>
    </r>
    <r>
      <rPr>
        <sz val="10"/>
        <rFont val="GT Eesti Pro Display Light"/>
      </rPr>
      <t xml:space="preserve"> y compris toutes sujétions de cheminement, de montage et de raccordement</t>
    </r>
  </si>
  <si>
    <r>
      <t xml:space="preserve">Fourniture et pose de l'Armoire Ondulée </t>
    </r>
    <r>
      <rPr>
        <b/>
        <i/>
        <sz val="10"/>
        <rFont val="GT Eesti Pro Display Light"/>
      </rPr>
      <t>TGO</t>
    </r>
    <r>
      <rPr>
        <sz val="10"/>
        <rFont val="GT Eesti Pro Display Light"/>
      </rPr>
      <t xml:space="preserve"> y compris toutes sujétions de cheminement, de montage et de raccordement</t>
    </r>
  </si>
  <si>
    <r>
      <t xml:space="preserve">Fourniture et pose de l'Armoire de distribution </t>
    </r>
    <r>
      <rPr>
        <b/>
        <i/>
        <sz val="10"/>
        <rFont val="GT Eesti Pro Display Light"/>
      </rPr>
      <t>TD HVAC</t>
    </r>
    <r>
      <rPr>
        <sz val="10"/>
        <rFont val="GT Eesti Pro Display Light"/>
      </rPr>
      <t xml:space="preserve"> y compris toutes sujétions de cheminement, de montage et de raccordement</t>
    </r>
  </si>
  <si>
    <t>ONDULEURS</t>
  </si>
  <si>
    <t>Fourniture et pose Onduleur 10kva - 30min "GLACIOS 2"</t>
  </si>
  <si>
    <t>Fourniture et pose Onduleur 10kva - 30min "AQUILOS 2"</t>
  </si>
  <si>
    <t>Fourniture et pose Onduleur 20kva - 15min "GENERAL"</t>
  </si>
  <si>
    <t>COMPTAGES</t>
  </si>
  <si>
    <t>Mise en réseau des différents compteurs prévus dans les tableaux</t>
  </si>
  <si>
    <t>COUPURE D'URGENCE</t>
  </si>
  <si>
    <t>Arrêt d'urgence, y compris accessoires de pose et raccordement</t>
  </si>
  <si>
    <t>MISE A LA TERRE</t>
  </si>
  <si>
    <t>Reconnexion sur la mise à la terre existante et le contrôle de sa valeur.</t>
  </si>
  <si>
    <t>Liaison équipotentielles secondaires</t>
  </si>
  <si>
    <t>ALIMENTATIONS SPÉCIFIQUES (câblages)</t>
  </si>
  <si>
    <t>Alimentation TG CRYO - Câble U1000R2V</t>
  </si>
  <si>
    <t>Alimentation TD HVAC - Câble U1000R2V</t>
  </si>
  <si>
    <t>Alimentation TGO - Câble U1000R2V</t>
  </si>
  <si>
    <t>Alimentation UPS GENERAL - Câble U1000R2V</t>
  </si>
  <si>
    <t>Alimentation UPS GLACIOS - Câble U1000R2V</t>
  </si>
  <si>
    <t>Alimentation UPS AQUILOS - Câble U1000R2V</t>
  </si>
  <si>
    <t>Alimentation Autoclave - Câble U1000R2V</t>
  </si>
  <si>
    <t>Alimentation Sorbonne - Câble U1000R2V</t>
  </si>
  <si>
    <t>Alimentation Aquilos - Câble U1000R2V</t>
  </si>
  <si>
    <t>Alimentation Glacios - Câble U1000R2V</t>
  </si>
  <si>
    <t>Alimentation DMP Server - Câble U1000R2V</t>
  </si>
  <si>
    <t>Alimentation Haskris LX2W5 - Câble U1000R2V</t>
  </si>
  <si>
    <t>Alimentation Pompe à vide System - Câble U1000R2V</t>
  </si>
  <si>
    <t>Alimentation Pompe à vide Echangeur - Câble U1000R2V</t>
  </si>
  <si>
    <t>Alimentation Groupe Froid- Câble U1000R2V</t>
  </si>
  <si>
    <t>PRISES DE COURANTS</t>
  </si>
  <si>
    <t>Fourniture et pose Prises de courant normal 2P+T 16A</t>
  </si>
  <si>
    <t>Liaisons prises de courant normales depuis les armoires</t>
  </si>
  <si>
    <t>CHEMINEMENTS ET CANALISATIONS</t>
  </si>
  <si>
    <t>Chemin de câble CFO 200/50 EZ</t>
  </si>
  <si>
    <t>Chemin de câble CFO 300/50 EZ</t>
  </si>
  <si>
    <t xml:space="preserve">Mise à la terre des chemins de câbles par câblette cuivre </t>
  </si>
  <si>
    <t>Plinthe électrique PVC, 2 compartiments, dimension 130x55mm</t>
  </si>
  <si>
    <t>Conduits acier, IRL et ICTA</t>
  </si>
  <si>
    <t>ECLAIRAGE</t>
  </si>
  <si>
    <t>Fourniture et pose Pavé Led 600x600</t>
  </si>
  <si>
    <t>Ligne d'alimentation Pavé Led 600x600</t>
  </si>
  <si>
    <t>Fourniture et pose Reglette Etanche</t>
  </si>
  <si>
    <t>Ligne d'alimentation Reglette Etanche</t>
  </si>
  <si>
    <t>Fourniture et pose Spot LED</t>
  </si>
  <si>
    <t>Ligne d'alimentation Spot LED</t>
  </si>
  <si>
    <t>Fourniture et pose Downlight LED</t>
  </si>
  <si>
    <t>Ligne d'alimentation Downlight LED</t>
  </si>
  <si>
    <t xml:space="preserve">Fourniture et pose Interrupteur simple allumage </t>
  </si>
  <si>
    <t xml:space="preserve">Ligne de commande Interrupteur simple allumage </t>
  </si>
  <si>
    <t xml:space="preserve">Fourniture et pose Interrupteur vas et vient </t>
  </si>
  <si>
    <t xml:space="preserve">Ligne de commande Interrupteur vas et vient </t>
  </si>
  <si>
    <t>Fourniture et pose Detecteur de présence</t>
  </si>
  <si>
    <t>Ligne de commande Detecteur de présence</t>
  </si>
  <si>
    <t>ECLAIRAGES DE SECOURS</t>
  </si>
  <si>
    <t>Fourniture et pose BAES 45 Lumens</t>
  </si>
  <si>
    <t>Fourniture et pose BAPI</t>
  </si>
  <si>
    <t>Fourniture et pose BAEA</t>
  </si>
  <si>
    <t>Fourniture et pose de Télécommande</t>
  </si>
  <si>
    <t>Ligne eclairage de securite</t>
  </si>
  <si>
    <t>INSTALLATIONS DES COURANTS FAIBLES</t>
  </si>
  <si>
    <t>RESEAU INFORMATIQUE</t>
  </si>
  <si>
    <t>Fourniture et pose de Prise RJ45</t>
  </si>
  <si>
    <t>Fourniture et pose de Port LC (FO)</t>
  </si>
  <si>
    <t>Ensemble des câblage 1 paires 6/10e - Catégorie 6A</t>
  </si>
  <si>
    <t>Ensemble des chemins de câbles</t>
  </si>
  <si>
    <t>BAIE DE BRASSAGE</t>
  </si>
  <si>
    <t>Fourniture et pose de Rack 19" 4U (DMP Server)</t>
  </si>
  <si>
    <t>Fourniture et pose de Rack 19" 12U (SR CRYO)</t>
  </si>
  <si>
    <t>Adaptation de la baie de brassage existante</t>
  </si>
  <si>
    <t>Recettage - Repérage et marquage de l'infrastructure</t>
  </si>
  <si>
    <t>CONTRÔLE D'ACCES</t>
  </si>
  <si>
    <t>SYSTÈME DE SÉCURITÉ INCENDIE</t>
  </si>
  <si>
    <t>MATERIELS CENTRAL</t>
  </si>
  <si>
    <t>Fourniture, pose et raccordement de :</t>
  </si>
  <si>
    <t xml:space="preserve"> - Câbles pour bus de détection en câble CR1 en 1 paire  9/10ème </t>
  </si>
  <si>
    <t xml:space="preserve"> - Matériel déporté type 8 voies</t>
  </si>
  <si>
    <t xml:space="preserve"> - Câbles pour voies de transmission en câble CR1</t>
  </si>
  <si>
    <t xml:space="preserve"> - Coffret AES avec batteries, bloc de gestion alimentation coffret</t>
  </si>
  <si>
    <t xml:space="preserve"> Y compris tous les accessoires de pose et de raccordement</t>
  </si>
  <si>
    <t>Fourniture, pose et raccordement de carte pour mise en réseau en FO, y compris tous les accessoires de pose et de raccordement</t>
  </si>
  <si>
    <t xml:space="preserve">SYSTÈME DE DETECTION INCENDIE </t>
  </si>
  <si>
    <t xml:space="preserve"> - Déclencheur manuel d'alarme adressable avec ICC et capot protection</t>
  </si>
  <si>
    <t xml:space="preserve"> - Détecteur ponctuel optique de fumée adressable avec ICC et socle</t>
  </si>
  <si>
    <t xml:space="preserve"> - Indicateur d'action visuel</t>
  </si>
  <si>
    <r>
      <t xml:space="preserve"> - Câble pour bus de détection en câble C2 "Firelarme" 1 paire 9/10</t>
    </r>
    <r>
      <rPr>
        <vertAlign val="superscript"/>
        <sz val="11"/>
        <rFont val="Arial"/>
        <family val="2"/>
      </rPr>
      <t>ème</t>
    </r>
  </si>
  <si>
    <t xml:space="preserve"> Y compris tous les accessoires de pose</t>
  </si>
  <si>
    <t>Programmation et mise en service</t>
  </si>
  <si>
    <t xml:space="preserve">SYSTÈME DE MISE EN SÉCUITÉ INCENDIE </t>
  </si>
  <si>
    <t xml:space="preserve"> - Diffuseur sonore et visuel d'alarme feu</t>
  </si>
  <si>
    <t xml:space="preserve"> - Câbles pour voies de transmission</t>
  </si>
  <si>
    <t xml:space="preserve"> - Câbles des diffuseurs sonores et visuels</t>
  </si>
  <si>
    <t xml:space="preserve"> - Câbles lignes de télécommande et de contrôle pour coffret DAC électrique</t>
  </si>
  <si>
    <t>Y compris tous les accessoires de pose</t>
  </si>
  <si>
    <t>Sous-Total Installation des courants faibles</t>
  </si>
  <si>
    <t>Sous-Total système de sécurité incendie</t>
  </si>
  <si>
    <t>Sous-Total Installation des courants forts</t>
  </si>
  <si>
    <t>Sous-Total Installation de chantier</t>
  </si>
  <si>
    <t>Sous-Total Obligations Generales</t>
  </si>
  <si>
    <t>Alimentation Centrale Anoxie - Câble U1000R2V</t>
  </si>
  <si>
    <t>Alimentation Electrovanne - Câble U1000R2V</t>
  </si>
  <si>
    <t>Founiture et pose d'un UTL</t>
  </si>
  <si>
    <t>Fourniture et pose Déclencheur Manuel Vert</t>
  </si>
  <si>
    <t>Fourniture et pose Bouton poussoir de sortie</t>
  </si>
  <si>
    <t>Founiture et pose Lecteur de badge</t>
  </si>
  <si>
    <t>Fourniture et pose Unité de contrôle des portes</t>
  </si>
  <si>
    <t>Fourniture et pose Détecteur d’ouverture + boite de raccordement</t>
  </si>
  <si>
    <t>Founiture et pose Détecteur magnétique ouverture de porte</t>
  </si>
  <si>
    <t>Logiciels (Licence - 1 Lecteur)</t>
  </si>
  <si>
    <t>Alimentation Compresseur d'air - Câble U1000R2V</t>
  </si>
  <si>
    <t>2.3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</si>
  <si>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</si>
  <si>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</si>
  <si>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</si>
  <si>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</si>
  <si>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</si>
  <si>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</si>
  <si>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</si>
  <si>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</si>
  <si>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</si>
  <si>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</si>
  <si>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</si>
  <si>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2.5</t>
  </si>
  <si>
    <t>2.5.1</t>
  </si>
  <si>
    <t>2.5.2</t>
  </si>
  <si>
    <t>2.5.3</t>
  </si>
  <si>
    <t>2.5.4</t>
  </si>
  <si>
    <t>2.6</t>
  </si>
  <si>
    <t>2.6.1</t>
  </si>
  <si>
    <t>2.6.2</t>
  </si>
  <si>
    <t>2.6.3</t>
  </si>
  <si>
    <t>DÉTECTION ANOXIE</t>
  </si>
  <si>
    <t>2.7</t>
  </si>
  <si>
    <t xml:space="preserve">Fourniture et Installation d'un système de surveillance de l'appauvrissement en N2 incluant : </t>
  </si>
  <si>
    <t xml:space="preserve"> - Fourniture et installation centrale de détection anoxie</t>
  </si>
  <si>
    <t xml:space="preserve"> - 1 batterie backup 24vDC</t>
  </si>
  <si>
    <t xml:space="preserve"> - Fourniture, pose et raccordement électrique des capteurs N2</t>
  </si>
  <si>
    <t xml:space="preserve"> - Fourniture, pose et raccordement diffiseur sonore</t>
  </si>
  <si>
    <t>Sous-Total détection anoxie</t>
  </si>
  <si>
    <t>Décomposition du Prix Globale et Forfaitaire 
n°2025-18 
Lot n°007</t>
  </si>
  <si>
    <t>Aménagement d'une plateforme de cryo-microscopie électronique BSL2 au sous-sol du MLE</t>
  </si>
  <si>
    <t>Lot 007 - CFO-CFA-SSI</t>
  </si>
  <si>
    <t>CFO-CFA-SSI</t>
  </si>
  <si>
    <t>Montant HT du Lot N°007 - CFO-CFA-SSI</t>
  </si>
  <si>
    <t>Plans et Synoptiques CFO-CFA-SSI</t>
  </si>
  <si>
    <t>Notes de calculs</t>
  </si>
  <si>
    <t>Schémas de distribution</t>
  </si>
  <si>
    <t>Fourniture et pose Prises de courant normal 2P+T 16A - Zones BSL2</t>
  </si>
  <si>
    <t>Fourniture et pose Prises de courant normal 2P+T 32A  - Zones BSL2</t>
  </si>
  <si>
    <t>Liaisons prises de courant normales depuis les armoires - Zones BSL2</t>
  </si>
  <si>
    <t>Fourniture et pose Prises de courant ondulée 2P+T - Zones BSL2</t>
  </si>
  <si>
    <t>Liaisons prises de courant ondulées depuis les armoires - Zones BSL2</t>
  </si>
  <si>
    <t>Fourniture et pose Pavé Led 600x600 - Zones BSL2</t>
  </si>
  <si>
    <t>Ligne d'alimentation Pavé Led 600x600 - Zones BSL2</t>
  </si>
  <si>
    <t>Fourniture et pose Interrupteur simple allumage - Zones BSL2</t>
  </si>
  <si>
    <t>Ligne de commande Interrupteur simple allumage - Zones BSL2</t>
  </si>
  <si>
    <t>Fourniture et pose Detecteur de présence - Zones BSL2</t>
  </si>
  <si>
    <t>Ligne de commande Detecteur de présence - Zones BSL2</t>
  </si>
  <si>
    <t>Fourniture et pose BAES 45 Lumens - Zones BSL2</t>
  </si>
  <si>
    <t>Fourniture et pose BAEA - Zones BSL2</t>
  </si>
  <si>
    <t>Dont Montant total HT Travaux BSL2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</si>
</sst>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;"/>
    <numFmt numFmtId="165" formatCode="#,##0.00\ &quot;€&quot;"/>
  </numFmts>
  <fonts count="38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sz val="12"/>
      <color rgb="FF000000"/>
      <name val="GT Eesti Pro Display Light"/>
      <family val="1"/>
    </font>
    <font>
      <sz val="9"/>
      <color rgb="FF000000"/>
      <name val="GT Eesti Pro Display Light"/>
      <family val="1"/>
    </font>
    <font>
      <sz val="9"/>
      <color rgb="FF0000FF"/>
      <name val="GT Eesti Pro Display Light"/>
      <family val="1"/>
    </font>
    <font>
      <sz val="9"/>
      <color rgb="FF33CC00"/>
      <name val="GT Eesti Pro Display Light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8"/>
      <name val="Calibri"/>
      <family val="2"/>
      <scheme val="minor"/>
    </font>
    <font>
      <sz val="36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1"/>
      <color rgb="FFFFFFFF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1"/>
      <color rgb="FF007FFF"/>
      <name val="Arial"/>
      <family val="2"/>
    </font>
    <font>
      <b/>
      <u/>
      <sz val="11"/>
      <color rgb="FFE14D16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GT Eesti Pro Display Light"/>
    </font>
    <font>
      <b/>
      <i/>
      <sz val="10"/>
      <name val="GT Eesti Pro Display Light"/>
    </font>
    <font>
      <vertAlign val="superscript"/>
      <sz val="11"/>
      <name val="Arial"/>
      <family val="2"/>
    </font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5"/>
      <color rgb="FF000000"/>
      <name val="Arial"/>
      <family val="2"/>
    </font>
    <font>
      <sz val="11"/>
      <color theme="1"/>
      <name val="Arial Unicode MS"/>
      <family val="2"/>
    </font>
    <font>
      <b/>
      <sz val="11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7619"/>
        <bgColor indexed="64"/>
      </patternFill>
    </fill>
    <fill>
      <patternFill patternType="solid">
        <fgColor rgb="FFFB9C6D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/>
      <bottom style="thick">
        <color rgb="FFE14D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hair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14D16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right" vertical="top" wrapText="1"/>
    </xf>
    <xf numFmtId="0" fontId="9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33" fillId="0" borderId="0"/>
    <xf numFmtId="0" fontId="24" fillId="0" borderId="0"/>
  </cellStyleXfs>
  <cellXfs count="75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5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 applyProtection="1">
      <alignment horizontal="center" vertical="top"/>
      <protection locked="0"/>
    </xf>
    <xf numFmtId="164" fontId="19" fillId="0" borderId="1" xfId="0" applyNumberFormat="1" applyFont="1" applyFill="1" applyBorder="1" applyAlignment="1" applyProtection="1">
      <alignment horizontal="center" vertical="top" wrapText="1"/>
      <protection locked="0"/>
    </xf>
    <xf numFmtId="0" fontId="19" fillId="0" borderId="0" xfId="0" applyFont="1"/>
    <xf numFmtId="0" fontId="25" fillId="6" borderId="2" xfId="14" applyFont="1" applyFill="1" applyBorder="1">
      <alignment horizontal="left" vertical="top" wrapText="1"/>
    </xf>
    <xf numFmtId="0" fontId="22" fillId="7" borderId="2" xfId="18" applyFont="1" applyFill="1" applyBorder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2" xfId="17" applyFont="1" applyFill="1" applyBorder="1">
      <alignment horizontal="right" vertical="top" wrapText="1"/>
    </xf>
    <xf numFmtId="0" fontId="20" fillId="0" borderId="1" xfId="0" applyFont="1" applyFill="1" applyBorder="1" applyAlignment="1">
      <alignment horizontal="left" vertical="top" wrapText="1"/>
    </xf>
    <xf numFmtId="0" fontId="28" fillId="0" borderId="0" xfId="0" applyFont="1"/>
    <xf numFmtId="165" fontId="19" fillId="0" borderId="0" xfId="0" applyNumberFormat="1" applyFont="1"/>
    <xf numFmtId="0" fontId="28" fillId="0" borderId="0" xfId="0" applyFont="1" applyFill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6" xfId="0" applyFont="1" applyBorder="1"/>
    <xf numFmtId="0" fontId="19" fillId="0" borderId="7" xfId="0" applyFont="1" applyBorder="1"/>
    <xf numFmtId="165" fontId="19" fillId="0" borderId="8" xfId="0" applyNumberFormat="1" applyFont="1" applyBorder="1"/>
    <xf numFmtId="0" fontId="19" fillId="0" borderId="9" xfId="0" applyFont="1" applyBorder="1"/>
    <xf numFmtId="165" fontId="20" fillId="0" borderId="10" xfId="0" applyNumberFormat="1" applyFont="1" applyFill="1" applyBorder="1" applyAlignment="1">
      <alignment horizontal="center" vertical="top" wrapText="1"/>
    </xf>
    <xf numFmtId="164" fontId="23" fillId="4" borderId="9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0" fillId="0" borderId="1" xfId="0" applyNumberFormat="1" applyFont="1" applyFill="1" applyBorder="1" applyAlignment="1">
      <alignment horizontal="left" vertical="top" wrapText="1"/>
    </xf>
    <xf numFmtId="165" fontId="19" fillId="0" borderId="7" xfId="0" applyNumberFormat="1" applyFont="1" applyBorder="1"/>
    <xf numFmtId="0" fontId="29" fillId="0" borderId="2" xfId="29" applyFont="1" applyFill="1" applyBorder="1" applyAlignment="1">
      <alignment horizontal="justify" vertical="top" wrapText="1"/>
    </xf>
    <xf numFmtId="0" fontId="29" fillId="0" borderId="2" xfId="29" applyFont="1" applyFill="1" applyBorder="1" applyAlignment="1">
      <alignment horizontal="justify" vertical="center" wrapText="1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16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165" fontId="19" fillId="0" borderId="12" xfId="0" applyNumberFormat="1" applyFont="1" applyBorder="1"/>
    <xf numFmtId="0" fontId="19" fillId="0" borderId="9" xfId="0" applyFont="1" applyBorder="1" applyAlignment="1">
      <alignment horizontal="left" vertical="top" wrapText="1"/>
    </xf>
    <xf numFmtId="165" fontId="19" fillId="0" borderId="14" xfId="0" applyNumberFormat="1" applyFont="1" applyBorder="1" applyAlignment="1">
      <alignment horizontal="left" vertical="top" wrapText="1"/>
    </xf>
    <xf numFmtId="0" fontId="21" fillId="6" borderId="9" xfId="1" applyFont="1" applyFill="1" applyBorder="1">
      <alignment horizontal="left" vertical="top" wrapText="1"/>
    </xf>
    <xf numFmtId="165" fontId="19" fillId="0" borderId="14" xfId="0" applyNumberFormat="1" applyFont="1" applyFill="1" applyBorder="1" applyAlignment="1">
      <alignment horizontal="left" vertical="top" wrapText="1"/>
    </xf>
    <xf numFmtId="0" fontId="21" fillId="7" borderId="9" xfId="1" applyFont="1" applyFill="1" applyBorder="1">
      <alignment horizontal="left" vertical="top" wrapText="1"/>
    </xf>
    <xf numFmtId="165" fontId="19" fillId="0" borderId="14" xfId="0" applyNumberFormat="1" applyFont="1" applyFill="1" applyBorder="1" applyAlignment="1" applyProtection="1">
      <alignment horizontal="center" vertical="top" wrapText="1"/>
      <protection locked="0"/>
    </xf>
    <xf numFmtId="0" fontId="19" fillId="0" borderId="9" xfId="0" applyFont="1" applyFill="1" applyBorder="1" applyAlignment="1">
      <alignment horizontal="left" vertical="top" wrapText="1"/>
    </xf>
    <xf numFmtId="0" fontId="26" fillId="0" borderId="9" xfId="17" applyFont="1" applyFill="1" applyBorder="1" applyAlignment="1">
      <alignment horizontal="left" vertical="top" wrapText="1"/>
    </xf>
    <xf numFmtId="165" fontId="20" fillId="0" borderId="15" xfId="0" applyNumberFormat="1" applyFont="1" applyFill="1" applyBorder="1" applyAlignment="1">
      <alignment horizontal="center" vertical="top" wrapText="1"/>
    </xf>
    <xf numFmtId="165" fontId="19" fillId="0" borderId="16" xfId="0" applyNumberFormat="1" applyFont="1" applyBorder="1" applyAlignment="1">
      <alignment horizontal="left" vertical="top" wrapText="1"/>
    </xf>
    <xf numFmtId="0" fontId="24" fillId="6" borderId="9" xfId="1" applyFont="1" applyFill="1" applyBorder="1">
      <alignment horizontal="left" vertical="top" wrapText="1"/>
    </xf>
    <xf numFmtId="165" fontId="1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0" xfId="0" applyNumberFormat="1" applyFont="1" applyFill="1" applyAlignment="1" applyProtection="1">
      <alignment horizontal="left" vertical="center" wrapText="1"/>
      <protection locked="0"/>
    </xf>
    <xf numFmtId="0" fontId="20" fillId="0" borderId="0" xfId="0" applyFont="1" applyFill="1" applyAlignment="1">
      <alignment horizontal="left" vertical="top" wrapText="1"/>
    </xf>
    <xf numFmtId="0" fontId="19" fillId="0" borderId="17" xfId="0" applyFont="1" applyBorder="1"/>
    <xf numFmtId="0" fontId="20" fillId="0" borderId="18" xfId="0" applyFont="1" applyFill="1" applyBorder="1" applyAlignment="1">
      <alignment horizontal="left" vertical="top" wrapText="1"/>
    </xf>
    <xf numFmtId="0" fontId="19" fillId="0" borderId="18" xfId="0" applyFont="1" applyBorder="1"/>
    <xf numFmtId="165" fontId="19" fillId="0" borderId="18" xfId="0" applyNumberFormat="1" applyFont="1" applyBorder="1"/>
    <xf numFmtId="165" fontId="20" fillId="0" borderId="19" xfId="0" applyNumberFormat="1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center" wrapText="1"/>
    </xf>
    <xf numFmtId="165" fontId="20" fillId="0" borderId="5" xfId="0" applyNumberFormat="1" applyFont="1" applyBorder="1" applyAlignment="1">
      <alignment horizontal="center" vertical="center" wrapText="1"/>
    </xf>
    <xf numFmtId="165" fontId="20" fillId="0" borderId="13" xfId="0" applyNumberFormat="1" applyFont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left" vertical="center" wrapText="1" indent="1"/>
    </xf>
    <xf numFmtId="165" fontId="19" fillId="8" borderId="14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25" xfId="0" applyFont="1" applyFill="1" applyBorder="1" applyAlignment="1">
      <alignment horizontal="left" vertical="top" wrapText="1"/>
    </xf>
    <xf numFmtId="0" fontId="37" fillId="8" borderId="26" xfId="0" applyFont="1" applyFill="1" applyBorder="1" applyAlignment="1">
      <alignment horizontal="left" vertical="top" wrapText="1"/>
    </xf>
    <xf numFmtId="0" fontId="36" fillId="0" borderId="26" xfId="0" applyFont="1" applyFill="1" applyBorder="1" applyAlignment="1">
      <alignment horizontal="left" vertical="top" wrapText="1"/>
    </xf>
    <xf numFmtId="165" fontId="36" fillId="0" borderId="26" xfId="0" applyNumberFormat="1" applyFont="1" applyFill="1" applyBorder="1" applyAlignment="1">
      <alignment horizontal="left" vertical="top" wrapText="1"/>
    </xf>
    <xf numFmtId="165" fontId="37" fillId="8" borderId="27" xfId="0" applyNumberFormat="1" applyFont="1" applyFill="1" applyBorder="1" applyAlignment="1">
      <alignment horizontal="center" vertical="top" wrapText="1"/>
    </xf>
    <xf numFmtId="0" fontId="34" fillId="0" borderId="20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24" xfId="0" applyFont="1" applyBorder="1" applyAlignment="1">
      <alignment horizontal="center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AC6A7108-9452-4CF0-88BA-8F0622252C87}"/>
    <cellStyle name="Normal 3" xfId="46" xr:uid="{D6D005ED-65D8-40E6-8CFC-93239CB7AD5E}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E14D16"/>
      <color rgb="FFFF7619"/>
      <color rgb="FF0000FF"/>
      <color rgb="FFFB9C6D"/>
      <color rgb="FFFA7634"/>
      <color rgb="FFFF83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155575</xdr:colOff>
      <xdr:row>2</xdr:row>
      <xdr:rowOff>2879725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D340EDB0-8270-4378-ECCD-F8D87D8F5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81000"/>
          <a:ext cx="2155825" cy="287972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381000</xdr:colOff>
      <xdr:row>3</xdr:row>
      <xdr:rowOff>685800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CBACA38B-1364-A504-4AAF-7B5C86240D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4865" y="4040505"/>
          <a:ext cx="1927860" cy="7600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25</xdr:row>
      <xdr:rowOff>33616</xdr:rowOff>
    </xdr:from>
    <xdr:to>
      <xdr:col>2</xdr:col>
      <xdr:colOff>40005</xdr:colOff>
      <xdr:row>32</xdr:row>
      <xdr:rowOff>17106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4A17FEDD-A19F-4655-8FFE-220F1EB86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9883587"/>
          <a:ext cx="802005" cy="1316990"/>
        </a:xfrm>
        <a:prstGeom prst="rect">
          <a:avLst/>
        </a:prstGeom>
        <a:extLs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el="http://schemas.microsoft.com/office/2019/extlst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dtfl="http://schemas.microsoft.com/office/word/2024/wordml/sdtformatlock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  <xdr:twoCellAnchor editAs="oneCell">
    <xdr:from>
      <xdr:col>5</xdr:col>
      <xdr:colOff>1848970</xdr:colOff>
      <xdr:row>26</xdr:row>
      <xdr:rowOff>89647</xdr:rowOff>
    </xdr:from>
    <xdr:to>
      <xdr:col>5</xdr:col>
      <xdr:colOff>3198980</xdr:colOff>
      <xdr:row>30</xdr:row>
      <xdr:rowOff>106157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789FAFE-3B8B-4E8D-B0E6-C92479D8F631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658970" y="10130118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25793</xdr:colOff>
      <xdr:row>0</xdr:row>
      <xdr:rowOff>0</xdr:rowOff>
    </xdr:from>
    <xdr:to>
      <xdr:col>1</xdr:col>
      <xdr:colOff>589965</xdr:colOff>
      <xdr:row>1</xdr:row>
      <xdr:rowOff>22526</xdr:rowOff>
    </xdr:to>
    <xdr:pic>
      <xdr:nvPicPr>
        <xdr:cNvPr id="2" name="Image 1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3C47A6CA-3515-4920-B5F7-21DC3E1786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25793" y="0"/>
          <a:ext cx="1227112" cy="47708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89296</xdr:colOff>
      <xdr:row>0</xdr:row>
      <xdr:rowOff>47625</xdr:rowOff>
    </xdr:from>
    <xdr:to>
      <xdr:col>6</xdr:col>
      <xdr:colOff>1094025</xdr:colOff>
      <xdr:row>0</xdr:row>
      <xdr:rowOff>446484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7233F7A-9B22-49A1-94CC-861477541ADA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7494984" y="47625"/>
          <a:ext cx="1004729" cy="39885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1E4C-BB22-4786-B55F-0DC0BD643EFA}">
  <sheetPr>
    <pageSetUpPr fitToPage="1"/>
  </sheetPr>
  <dimension ref="B2:F27"/>
  <sheetViews>
    <sheetView view="pageBreakPreview" topLeftCell="A7" zoomScale="85" zoomScaleNormal="100" zoomScaleSheetLayoutView="85" workbookViewId="0">
      <selection activeCell="F28" sqref="F28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3" t="s">
        <v>257</v>
      </c>
    </row>
    <row r="4" spans="2:6" ht="57.6" customHeight="1" thickTop="1">
      <c r="F4" s="67" t="s">
        <v>260</v>
      </c>
    </row>
    <row r="5" spans="2:6" ht="12.6" customHeight="1">
      <c r="B5" s="2" t="s">
        <v>92</v>
      </c>
      <c r="F5" s="68"/>
    </row>
    <row r="6" spans="2:6" ht="12.6" customHeight="1">
      <c r="B6" s="2" t="s">
        <v>93</v>
      </c>
      <c r="F6" s="68"/>
    </row>
    <row r="7" spans="2:6" ht="13.15" customHeight="1" thickBot="1">
      <c r="B7" s="2" t="s">
        <v>94</v>
      </c>
      <c r="F7" s="69"/>
    </row>
    <row r="8" spans="2:6" ht="100.9" customHeight="1" thickTop="1" thickBot="1">
      <c r="B8" s="2"/>
      <c r="F8" s="60" t="s">
        <v>258</v>
      </c>
    </row>
    <row r="9" spans="2:6" ht="15.75" thickTop="1"/>
    <row r="24" spans="2:2">
      <c r="B24" s="2"/>
    </row>
    <row r="25" spans="2:2">
      <c r="B25" s="2"/>
    </row>
    <row r="26" spans="2:2">
      <c r="B26" s="2"/>
    </row>
    <row r="27" spans="2:2">
      <c r="B27" s="2"/>
    </row>
  </sheetData>
  <mergeCells count="1">
    <mergeCell ref="F4:F7"/>
  </mergeCells>
  <pageMargins left="0.25" right="0.25" top="0.75" bottom="0.75" header="0.3" footer="0.3"/>
  <pageSetup paperSize="9" scale="84" fitToHeight="0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08694-DB4A-492C-BD0B-DF7928976CFE}">
  <sheetPr>
    <pageSetUpPr fitToPage="1"/>
  </sheetPr>
  <dimension ref="A1:ZZ184"/>
  <sheetViews>
    <sheetView showGridLines="0" tabSelected="1" view="pageBreakPreview" zoomScale="160" zoomScaleNormal="85" zoomScaleSheetLayoutView="160" workbookViewId="0">
      <pane xSplit="2" ySplit="2" topLeftCell="C33" activePane="bottomRight" state="frozen"/>
      <selection activeCell="L3" sqref="L3"/>
      <selection pane="topRight" activeCell="L3" sqref="L3"/>
      <selection pane="bottomLeft" activeCell="L3" sqref="L3"/>
      <selection pane="bottomRight" sqref="A1:B1"/>
    </sheetView>
  </sheetViews>
  <sheetFormatPr baseColWidth="10" defaultColWidth="10.7109375" defaultRowHeight="15"/>
  <cols>
    <col min="1" max="1" width="9.7109375" style="7" customWidth="1"/>
    <col min="2" max="2" width="64.42578125" style="7" customWidth="1"/>
    <col min="3" max="3" width="4.7109375" style="7" customWidth="1"/>
    <col min="4" max="5" width="10.7109375" style="7" customWidth="1"/>
    <col min="6" max="6" width="10.7109375" style="15" customWidth="1"/>
    <col min="7" max="7" width="17.28515625" style="15" customWidth="1"/>
    <col min="8" max="8" width="10.7109375" customWidth="1"/>
    <col min="701" max="703" width="10.7109375" customWidth="1"/>
  </cols>
  <sheetData>
    <row r="1" spans="1:702" ht="35.450000000000003" customHeight="1">
      <c r="A1" s="71"/>
      <c r="B1" s="72"/>
      <c r="C1" s="70" t="s">
        <v>259</v>
      </c>
      <c r="D1" s="70"/>
      <c r="E1" s="70"/>
      <c r="F1" s="70"/>
      <c r="G1" s="37"/>
    </row>
    <row r="2" spans="1:702" ht="30">
      <c r="A2" s="73"/>
      <c r="B2" s="74"/>
      <c r="C2" s="57" t="s">
        <v>0</v>
      </c>
      <c r="D2" s="57" t="s">
        <v>1</v>
      </c>
      <c r="E2" s="57" t="s">
        <v>2</v>
      </c>
      <c r="F2" s="58" t="s">
        <v>3</v>
      </c>
      <c r="G2" s="59" t="s">
        <v>4</v>
      </c>
    </row>
    <row r="3" spans="1:702">
      <c r="A3" s="38"/>
      <c r="B3" s="10"/>
      <c r="C3" s="11"/>
      <c r="D3" s="11"/>
      <c r="E3" s="11"/>
      <c r="F3" s="24"/>
      <c r="G3" s="39"/>
    </row>
    <row r="4" spans="1:702" ht="18">
      <c r="A4" s="40" t="s">
        <v>5</v>
      </c>
      <c r="B4" s="8" t="s">
        <v>95</v>
      </c>
      <c r="C4" s="4"/>
      <c r="D4" s="4"/>
      <c r="E4" s="4"/>
      <c r="F4" s="25"/>
      <c r="G4" s="41"/>
      <c r="ZY4" t="s">
        <v>6</v>
      </c>
      <c r="ZZ4" s="1"/>
    </row>
    <row r="5" spans="1:702">
      <c r="A5" s="42" t="s">
        <v>7</v>
      </c>
      <c r="B5" s="9" t="s">
        <v>96</v>
      </c>
      <c r="C5" s="5"/>
      <c r="D5" s="6"/>
      <c r="E5" s="5"/>
      <c r="F5" s="26"/>
      <c r="G5" s="43"/>
      <c r="ZY5" t="s">
        <v>9</v>
      </c>
      <c r="ZZ5" s="1" t="s">
        <v>10</v>
      </c>
    </row>
    <row r="6" spans="1:702">
      <c r="A6" s="44"/>
      <c r="B6" s="29" t="s">
        <v>262</v>
      </c>
      <c r="C6" s="5" t="s">
        <v>8</v>
      </c>
      <c r="D6" s="6">
        <v>1</v>
      </c>
      <c r="E6" s="5"/>
      <c r="F6" s="26"/>
      <c r="G6" s="43">
        <f t="shared" ref="G6:G11" si="0">ROUND(D6*F6,2)</f>
        <v>0</v>
      </c>
    </row>
    <row r="7" spans="1:702">
      <c r="A7" s="44"/>
      <c r="B7" s="29" t="s">
        <v>263</v>
      </c>
      <c r="C7" s="5" t="s">
        <v>8</v>
      </c>
      <c r="D7" s="6">
        <v>1</v>
      </c>
      <c r="E7" s="5"/>
      <c r="F7" s="26"/>
      <c r="G7" s="43">
        <f t="shared" si="0"/>
        <v>0</v>
      </c>
    </row>
    <row r="8" spans="1:702">
      <c r="A8" s="44"/>
      <c r="B8" s="29" t="s">
        <v>264</v>
      </c>
      <c r="C8" s="5" t="s">
        <v>8</v>
      </c>
      <c r="D8" s="6">
        <v>1</v>
      </c>
      <c r="E8" s="5"/>
      <c r="F8" s="26"/>
      <c r="G8" s="43">
        <f t="shared" si="0"/>
        <v>0</v>
      </c>
    </row>
    <row r="9" spans="1:702">
      <c r="A9" s="44"/>
      <c r="B9" s="29" t="s">
        <v>97</v>
      </c>
      <c r="C9" s="5" t="s">
        <v>8</v>
      </c>
      <c r="D9" s="6">
        <v>1</v>
      </c>
      <c r="E9" s="5"/>
      <c r="F9" s="26"/>
      <c r="G9" s="43">
        <f t="shared" si="0"/>
        <v>0</v>
      </c>
    </row>
    <row r="10" spans="1:702">
      <c r="A10" s="44"/>
      <c r="B10" s="29" t="s">
        <v>98</v>
      </c>
      <c r="C10" s="5" t="s">
        <v>8</v>
      </c>
      <c r="D10" s="6">
        <v>1</v>
      </c>
      <c r="E10" s="5"/>
      <c r="F10" s="26"/>
      <c r="G10" s="43">
        <f t="shared" si="0"/>
        <v>0</v>
      </c>
    </row>
    <row r="11" spans="1:702">
      <c r="A11" s="44"/>
      <c r="B11" s="29" t="s">
        <v>99</v>
      </c>
      <c r="C11" s="5" t="s">
        <v>8</v>
      </c>
      <c r="D11" s="6">
        <v>1</v>
      </c>
      <c r="E11" s="5"/>
      <c r="F11" s="26"/>
      <c r="G11" s="43">
        <f t="shared" si="0"/>
        <v>0</v>
      </c>
    </row>
    <row r="12" spans="1:702">
      <c r="A12" s="42" t="s">
        <v>100</v>
      </c>
      <c r="B12" s="9" t="s">
        <v>101</v>
      </c>
      <c r="C12" s="5" t="s">
        <v>8</v>
      </c>
      <c r="D12" s="6">
        <v>1</v>
      </c>
      <c r="E12" s="5"/>
      <c r="F12" s="26"/>
      <c r="G12" s="43">
        <f t="shared" ref="G12" si="1">ROUND(D12*F12,2)</f>
        <v>0</v>
      </c>
      <c r="ZY12" t="s">
        <v>9</v>
      </c>
      <c r="ZZ12" s="1" t="s">
        <v>10</v>
      </c>
    </row>
    <row r="13" spans="1:702">
      <c r="A13" s="44"/>
      <c r="B13" s="17"/>
      <c r="C13" s="4"/>
      <c r="D13" s="4"/>
      <c r="E13" s="4"/>
      <c r="F13" s="25"/>
      <c r="G13" s="43"/>
    </row>
    <row r="14" spans="1:702">
      <c r="A14" s="42" t="s">
        <v>100</v>
      </c>
      <c r="B14" s="9" t="s">
        <v>102</v>
      </c>
      <c r="C14" s="5" t="s">
        <v>8</v>
      </c>
      <c r="D14" s="6">
        <v>1</v>
      </c>
      <c r="E14" s="5"/>
      <c r="F14" s="26"/>
      <c r="G14" s="43">
        <f t="shared" ref="G14" si="2">ROUND(D14*F14,2)</f>
        <v>0</v>
      </c>
      <c r="ZY14" t="s">
        <v>9</v>
      </c>
      <c r="ZZ14" s="1" t="s">
        <v>10</v>
      </c>
    </row>
    <row r="15" spans="1:702">
      <c r="A15" s="44"/>
      <c r="B15" s="17"/>
      <c r="C15" s="4"/>
      <c r="D15" s="4"/>
      <c r="E15" s="4"/>
      <c r="F15" s="25"/>
      <c r="G15" s="43"/>
    </row>
    <row r="16" spans="1:702" s="14" customFormat="1">
      <c r="A16" s="45"/>
      <c r="B16" s="12" t="s">
        <v>216</v>
      </c>
      <c r="C16" s="13"/>
      <c r="D16" s="13"/>
      <c r="E16" s="13"/>
      <c r="F16" s="27"/>
      <c r="G16" s="46">
        <f>SUBTOTAL(109,G6:G14)</f>
        <v>0</v>
      </c>
      <c r="H16" s="16"/>
      <c r="ZY16" s="14" t="s">
        <v>11</v>
      </c>
    </row>
    <row r="17" spans="1:702">
      <c r="A17" s="44"/>
      <c r="B17" s="17"/>
      <c r="C17" s="4"/>
      <c r="D17" s="4"/>
      <c r="E17" s="4"/>
      <c r="F17" s="25"/>
      <c r="G17" s="47"/>
    </row>
    <row r="18" spans="1:702" ht="18">
      <c r="A18" s="48" t="s">
        <v>12</v>
      </c>
      <c r="B18" s="8" t="s">
        <v>103</v>
      </c>
      <c r="C18" s="4"/>
      <c r="D18" s="4"/>
      <c r="E18" s="4"/>
      <c r="F18" s="25"/>
      <c r="G18" s="41"/>
      <c r="ZY18" t="s">
        <v>13</v>
      </c>
      <c r="ZZ18" s="1"/>
    </row>
    <row r="19" spans="1:702">
      <c r="A19" s="44"/>
      <c r="B19" s="29" t="s">
        <v>104</v>
      </c>
      <c r="C19" s="31" t="s">
        <v>8</v>
      </c>
      <c r="D19" s="32">
        <v>1</v>
      </c>
      <c r="E19" s="33"/>
      <c r="F19" s="34"/>
      <c r="G19" s="49">
        <f t="shared" ref="G19:G26" si="3">ROUND(D19*F19,2)</f>
        <v>0</v>
      </c>
      <c r="ZY19" t="s">
        <v>14</v>
      </c>
      <c r="ZZ19" s="1"/>
    </row>
    <row r="20" spans="1:702">
      <c r="A20" s="44"/>
      <c r="B20" s="29" t="s">
        <v>105</v>
      </c>
      <c r="C20" s="31" t="s">
        <v>8</v>
      </c>
      <c r="D20" s="32">
        <v>1</v>
      </c>
      <c r="E20" s="31"/>
      <c r="F20" s="35"/>
      <c r="G20" s="49">
        <f t="shared" si="3"/>
        <v>0</v>
      </c>
      <c r="ZY20" t="s">
        <v>15</v>
      </c>
      <c r="ZZ20" s="1" t="s">
        <v>16</v>
      </c>
    </row>
    <row r="21" spans="1:702">
      <c r="A21" s="44"/>
      <c r="B21" s="29" t="s">
        <v>106</v>
      </c>
      <c r="C21" s="31" t="s">
        <v>8</v>
      </c>
      <c r="D21" s="32">
        <v>1</v>
      </c>
      <c r="E21" s="33"/>
      <c r="F21" s="34"/>
      <c r="G21" s="49">
        <f t="shared" si="3"/>
        <v>0</v>
      </c>
    </row>
    <row r="22" spans="1:702">
      <c r="A22" s="44"/>
      <c r="B22" s="29" t="s">
        <v>107</v>
      </c>
      <c r="C22" s="31" t="s">
        <v>8</v>
      </c>
      <c r="D22" s="32">
        <v>1</v>
      </c>
      <c r="E22" s="33"/>
      <c r="F22" s="34"/>
      <c r="G22" s="49">
        <f t="shared" si="3"/>
        <v>0</v>
      </c>
    </row>
    <row r="23" spans="1:702">
      <c r="A23" s="44"/>
      <c r="B23" s="29" t="s">
        <v>108</v>
      </c>
      <c r="C23" s="31" t="s">
        <v>8</v>
      </c>
      <c r="D23" s="32">
        <v>1</v>
      </c>
      <c r="E23" s="31"/>
      <c r="F23" s="35"/>
      <c r="G23" s="49">
        <f t="shared" si="3"/>
        <v>0</v>
      </c>
      <c r="ZY23" t="s">
        <v>17</v>
      </c>
      <c r="ZZ23" s="1" t="s">
        <v>18</v>
      </c>
    </row>
    <row r="24" spans="1:702">
      <c r="A24" s="44"/>
      <c r="B24" s="29" t="s">
        <v>109</v>
      </c>
      <c r="C24" s="31" t="s">
        <v>8</v>
      </c>
      <c r="D24" s="32">
        <v>1</v>
      </c>
      <c r="E24" s="33"/>
      <c r="F24" s="34"/>
      <c r="G24" s="49">
        <f t="shared" si="3"/>
        <v>0</v>
      </c>
    </row>
    <row r="25" spans="1:702">
      <c r="A25" s="44"/>
      <c r="B25" s="29" t="s">
        <v>110</v>
      </c>
      <c r="C25" s="31" t="s">
        <v>112</v>
      </c>
      <c r="D25" s="36">
        <v>2</v>
      </c>
      <c r="E25" s="33"/>
      <c r="F25" s="34"/>
      <c r="G25" s="49">
        <f t="shared" si="3"/>
        <v>0</v>
      </c>
    </row>
    <row r="26" spans="1:702">
      <c r="A26" s="44"/>
      <c r="B26" s="29" t="s">
        <v>111</v>
      </c>
      <c r="C26" s="31" t="s">
        <v>8</v>
      </c>
      <c r="D26" s="32">
        <v>1</v>
      </c>
      <c r="E26" s="33"/>
      <c r="F26" s="34"/>
      <c r="G26" s="49">
        <f t="shared" si="3"/>
        <v>0</v>
      </c>
      <c r="ZY26" t="s">
        <v>19</v>
      </c>
      <c r="ZZ26" s="1"/>
    </row>
    <row r="27" spans="1:702">
      <c r="A27" s="44"/>
      <c r="B27" s="29"/>
      <c r="C27" s="5"/>
      <c r="D27" s="6"/>
      <c r="E27" s="4"/>
      <c r="F27" s="25"/>
      <c r="G27" s="43"/>
      <c r="ZZ27" s="1"/>
    </row>
    <row r="28" spans="1:702" s="14" customFormat="1">
      <c r="A28" s="45"/>
      <c r="B28" s="12" t="s">
        <v>215</v>
      </c>
      <c r="C28" s="13"/>
      <c r="D28" s="13"/>
      <c r="E28" s="13"/>
      <c r="F28" s="27"/>
      <c r="G28" s="46">
        <f>SUBTOTAL(109,G19:G26)</f>
        <v>0</v>
      </c>
      <c r="H28" s="16"/>
      <c r="ZY28" s="14" t="s">
        <v>11</v>
      </c>
    </row>
    <row r="29" spans="1:702">
      <c r="A29" s="44"/>
      <c r="B29" s="29"/>
      <c r="C29" s="5"/>
      <c r="D29" s="6"/>
      <c r="E29" s="4"/>
      <c r="F29" s="25"/>
      <c r="G29" s="43"/>
      <c r="ZZ29" s="1"/>
    </row>
    <row r="30" spans="1:702" ht="18">
      <c r="A30" s="48" t="s">
        <v>228</v>
      </c>
      <c r="B30" s="8" t="s">
        <v>113</v>
      </c>
      <c r="C30" s="5"/>
      <c r="D30" s="6"/>
      <c r="E30" s="4"/>
      <c r="F30" s="25"/>
      <c r="G30" s="41"/>
      <c r="ZY30" t="s">
        <v>6</v>
      </c>
      <c r="ZZ30" s="1"/>
    </row>
    <row r="31" spans="1:702" ht="36">
      <c r="A31" s="44"/>
      <c r="B31" s="30" t="s">
        <v>114</v>
      </c>
      <c r="C31" s="31" t="s">
        <v>115</v>
      </c>
      <c r="D31" s="32">
        <v>1</v>
      </c>
      <c r="E31" s="33"/>
      <c r="F31" s="34"/>
      <c r="G31" s="49">
        <f t="shared" ref="G31" si="4">ROUND(D31*F31,2)</f>
        <v>0</v>
      </c>
      <c r="ZZ31" s="1"/>
    </row>
    <row r="32" spans="1:702">
      <c r="A32" s="44"/>
      <c r="B32" s="30"/>
      <c r="C32" s="5"/>
      <c r="D32" s="6"/>
      <c r="E32" s="4"/>
      <c r="F32" s="25"/>
      <c r="G32" s="41"/>
      <c r="ZZ32" s="1"/>
    </row>
    <row r="33" spans="1:702" s="14" customFormat="1">
      <c r="A33" s="45"/>
      <c r="B33" s="12" t="s">
        <v>215</v>
      </c>
      <c r="C33" s="13"/>
      <c r="D33" s="13"/>
      <c r="E33" s="13"/>
      <c r="F33" s="27"/>
      <c r="G33" s="46">
        <f>SUBTOTAL(109,G31)</f>
        <v>0</v>
      </c>
      <c r="H33" s="16"/>
      <c r="ZY33" s="14" t="s">
        <v>11</v>
      </c>
    </row>
    <row r="34" spans="1:702">
      <c r="A34" s="44"/>
      <c r="B34" s="30"/>
      <c r="C34" s="5"/>
      <c r="D34" s="6"/>
      <c r="E34" s="4"/>
      <c r="F34" s="25"/>
      <c r="G34" s="41"/>
      <c r="ZZ34" s="1"/>
    </row>
    <row r="35" spans="1:702" ht="18">
      <c r="A35" s="48" t="s">
        <v>229</v>
      </c>
      <c r="B35" s="8" t="s">
        <v>116</v>
      </c>
      <c r="C35" s="5"/>
      <c r="D35" s="6"/>
      <c r="E35" s="4"/>
      <c r="F35" s="25"/>
      <c r="G35" s="41"/>
      <c r="ZZ35" s="1"/>
    </row>
    <row r="36" spans="1:702">
      <c r="A36" s="42" t="s">
        <v>230</v>
      </c>
      <c r="B36" s="9" t="s">
        <v>117</v>
      </c>
      <c r="C36" s="5"/>
      <c r="D36" s="6"/>
      <c r="E36" s="4"/>
      <c r="F36" s="25"/>
      <c r="G36" s="41"/>
      <c r="ZZ36" s="1"/>
    </row>
    <row r="37" spans="1:702" ht="25.5">
      <c r="A37" s="44"/>
      <c r="B37" s="30" t="s">
        <v>118</v>
      </c>
      <c r="C37" s="31" t="s">
        <v>115</v>
      </c>
      <c r="D37" s="32">
        <v>1</v>
      </c>
      <c r="E37" s="33"/>
      <c r="F37" s="34"/>
      <c r="G37" s="49">
        <f t="shared" ref="G37:G104" si="5">ROUND(D37*F37,2)</f>
        <v>0</v>
      </c>
      <c r="ZZ37" s="1"/>
    </row>
    <row r="38" spans="1:702" ht="25.5">
      <c r="A38" s="44"/>
      <c r="B38" s="30" t="s">
        <v>119</v>
      </c>
      <c r="C38" s="31" t="s">
        <v>115</v>
      </c>
      <c r="D38" s="32">
        <v>1</v>
      </c>
      <c r="E38" s="33"/>
      <c r="F38" s="34"/>
      <c r="G38" s="49">
        <f t="shared" si="5"/>
        <v>0</v>
      </c>
      <c r="ZZ38" s="1"/>
    </row>
    <row r="39" spans="1:702" ht="25.5">
      <c r="A39" s="44"/>
      <c r="B39" s="30" t="s">
        <v>120</v>
      </c>
      <c r="C39" s="31" t="s">
        <v>115</v>
      </c>
      <c r="D39" s="32">
        <v>1</v>
      </c>
      <c r="E39" s="33"/>
      <c r="F39" s="34"/>
      <c r="G39" s="49">
        <f t="shared" si="5"/>
        <v>0</v>
      </c>
      <c r="ZZ39" s="1"/>
    </row>
    <row r="40" spans="1:702">
      <c r="A40" s="42" t="s">
        <v>231</v>
      </c>
      <c r="B40" s="9" t="s">
        <v>121</v>
      </c>
      <c r="C40" s="5"/>
      <c r="D40" s="6"/>
      <c r="E40" s="4"/>
      <c r="F40" s="25"/>
      <c r="G40" s="41"/>
      <c r="ZZ40" s="1"/>
    </row>
    <row r="41" spans="1:702">
      <c r="A41" s="44"/>
      <c r="B41" s="30" t="s">
        <v>122</v>
      </c>
      <c r="C41" s="31" t="s">
        <v>115</v>
      </c>
      <c r="D41" s="32">
        <v>1</v>
      </c>
      <c r="E41" s="33"/>
      <c r="F41" s="34"/>
      <c r="G41" s="61">
        <f t="shared" si="5"/>
        <v>0</v>
      </c>
      <c r="ZZ41" s="1"/>
    </row>
    <row r="42" spans="1:702">
      <c r="A42" s="44"/>
      <c r="B42" s="30" t="s">
        <v>123</v>
      </c>
      <c r="C42" s="31" t="s">
        <v>115</v>
      </c>
      <c r="D42" s="32">
        <v>1</v>
      </c>
      <c r="E42" s="31"/>
      <c r="F42" s="35"/>
      <c r="G42" s="61">
        <f t="shared" si="5"/>
        <v>0</v>
      </c>
      <c r="ZY42" t="s">
        <v>20</v>
      </c>
      <c r="ZZ42" s="1" t="s">
        <v>21</v>
      </c>
    </row>
    <row r="43" spans="1:702">
      <c r="A43" s="44"/>
      <c r="B43" s="30" t="s">
        <v>124</v>
      </c>
      <c r="C43" s="31" t="s">
        <v>115</v>
      </c>
      <c r="D43" s="32">
        <v>1</v>
      </c>
      <c r="E43" s="33"/>
      <c r="F43" s="34"/>
      <c r="G43" s="49">
        <f t="shared" si="5"/>
        <v>0</v>
      </c>
    </row>
    <row r="44" spans="1:702">
      <c r="A44" s="42" t="s">
        <v>232</v>
      </c>
      <c r="B44" s="9" t="s">
        <v>125</v>
      </c>
      <c r="C44" s="31"/>
      <c r="D44" s="32"/>
      <c r="E44" s="33"/>
      <c r="F44" s="34"/>
      <c r="G44" s="49"/>
    </row>
    <row r="45" spans="1:702">
      <c r="A45" s="44"/>
      <c r="B45" s="30" t="s">
        <v>126</v>
      </c>
      <c r="C45" s="31" t="s">
        <v>115</v>
      </c>
      <c r="D45" s="32">
        <v>1</v>
      </c>
      <c r="E45" s="31"/>
      <c r="F45" s="35"/>
      <c r="G45" s="49">
        <f t="shared" si="5"/>
        <v>0</v>
      </c>
      <c r="ZY45" t="s">
        <v>22</v>
      </c>
      <c r="ZZ45" s="1" t="s">
        <v>23</v>
      </c>
    </row>
    <row r="46" spans="1:702">
      <c r="A46" s="42" t="s">
        <v>233</v>
      </c>
      <c r="B46" s="9" t="s">
        <v>127</v>
      </c>
      <c r="C46" s="31"/>
      <c r="D46" s="32"/>
      <c r="E46" s="33"/>
      <c r="F46" s="34"/>
      <c r="G46" s="49"/>
    </row>
    <row r="47" spans="1:702">
      <c r="A47" s="44"/>
      <c r="B47" s="30" t="s">
        <v>128</v>
      </c>
      <c r="C47" s="31" t="s">
        <v>112</v>
      </c>
      <c r="D47" s="32">
        <v>2</v>
      </c>
      <c r="E47" s="33"/>
      <c r="F47" s="34"/>
      <c r="G47" s="49">
        <f t="shared" si="5"/>
        <v>0</v>
      </c>
    </row>
    <row r="48" spans="1:702">
      <c r="A48" s="42" t="s">
        <v>234</v>
      </c>
      <c r="B48" s="9" t="s">
        <v>129</v>
      </c>
      <c r="C48" s="31"/>
      <c r="D48" s="32"/>
      <c r="E48" s="31"/>
      <c r="F48" s="35"/>
      <c r="G48" s="49"/>
      <c r="ZY48" t="s">
        <v>25</v>
      </c>
      <c r="ZZ48" s="1" t="s">
        <v>26</v>
      </c>
    </row>
    <row r="49" spans="1:702">
      <c r="A49" s="44"/>
      <c r="B49" s="30" t="s">
        <v>130</v>
      </c>
      <c r="C49" s="31" t="s">
        <v>115</v>
      </c>
      <c r="D49" s="32">
        <v>1</v>
      </c>
      <c r="E49" s="33"/>
      <c r="F49" s="34"/>
      <c r="G49" s="49">
        <f t="shared" si="5"/>
        <v>0</v>
      </c>
    </row>
    <row r="50" spans="1:702">
      <c r="A50" s="44"/>
      <c r="B50" s="30" t="s">
        <v>131</v>
      </c>
      <c r="C50" s="31" t="s">
        <v>115</v>
      </c>
      <c r="D50" s="32">
        <v>1</v>
      </c>
      <c r="E50" s="33"/>
      <c r="F50" s="34"/>
      <c r="G50" s="49">
        <f t="shared" si="5"/>
        <v>0</v>
      </c>
    </row>
    <row r="51" spans="1:702">
      <c r="A51" s="42" t="s">
        <v>235</v>
      </c>
      <c r="B51" s="9" t="s">
        <v>132</v>
      </c>
      <c r="C51" s="31"/>
      <c r="D51" s="32"/>
      <c r="E51" s="31"/>
      <c r="F51" s="35"/>
      <c r="G51" s="49"/>
      <c r="ZY51" t="s">
        <v>27</v>
      </c>
      <c r="ZZ51" s="1" t="s">
        <v>28</v>
      </c>
    </row>
    <row r="52" spans="1:702">
      <c r="A52" s="44"/>
      <c r="B52" s="30" t="s">
        <v>133</v>
      </c>
      <c r="C52" s="31" t="s">
        <v>24</v>
      </c>
      <c r="D52" s="32">
        <v>40</v>
      </c>
      <c r="E52" s="33"/>
      <c r="F52" s="34"/>
      <c r="G52" s="49">
        <f t="shared" si="5"/>
        <v>0</v>
      </c>
    </row>
    <row r="53" spans="1:702">
      <c r="A53" s="44"/>
      <c r="B53" s="30" t="s">
        <v>134</v>
      </c>
      <c r="C53" s="31" t="s">
        <v>24</v>
      </c>
      <c r="D53" s="32">
        <v>7</v>
      </c>
      <c r="E53" s="33"/>
      <c r="F53" s="34"/>
      <c r="G53" s="49">
        <f t="shared" si="5"/>
        <v>0</v>
      </c>
    </row>
    <row r="54" spans="1:702">
      <c r="A54" s="44"/>
      <c r="B54" s="30" t="s">
        <v>135</v>
      </c>
      <c r="C54" s="31" t="s">
        <v>24</v>
      </c>
      <c r="D54" s="32">
        <v>7</v>
      </c>
      <c r="E54" s="33"/>
      <c r="F54" s="34"/>
      <c r="G54" s="49">
        <f t="shared" si="5"/>
        <v>0</v>
      </c>
      <c r="ZY54" t="s">
        <v>29</v>
      </c>
      <c r="ZZ54" s="1"/>
    </row>
    <row r="55" spans="1:702">
      <c r="A55" s="44"/>
      <c r="B55" s="30" t="s">
        <v>136</v>
      </c>
      <c r="C55" s="31" t="s">
        <v>24</v>
      </c>
      <c r="D55" s="32">
        <v>10</v>
      </c>
      <c r="E55" s="31"/>
      <c r="F55" s="35"/>
      <c r="G55" s="49">
        <f t="shared" si="5"/>
        <v>0</v>
      </c>
      <c r="ZY55" t="s">
        <v>30</v>
      </c>
      <c r="ZZ55" s="1" t="s">
        <v>31</v>
      </c>
    </row>
    <row r="56" spans="1:702">
      <c r="A56" s="44"/>
      <c r="B56" s="30" t="s">
        <v>137</v>
      </c>
      <c r="C56" s="31" t="s">
        <v>24</v>
      </c>
      <c r="D56" s="32">
        <v>30</v>
      </c>
      <c r="E56" s="33"/>
      <c r="F56" s="34"/>
      <c r="G56" s="61">
        <f t="shared" si="5"/>
        <v>0</v>
      </c>
    </row>
    <row r="57" spans="1:702">
      <c r="A57" s="44"/>
      <c r="B57" s="30" t="s">
        <v>138</v>
      </c>
      <c r="C57" s="31" t="s">
        <v>24</v>
      </c>
      <c r="D57" s="32">
        <v>30</v>
      </c>
      <c r="E57" s="33"/>
      <c r="F57" s="34"/>
      <c r="G57" s="61">
        <f t="shared" si="5"/>
        <v>0</v>
      </c>
    </row>
    <row r="58" spans="1:702">
      <c r="A58" s="44"/>
      <c r="B58" s="30" t="s">
        <v>139</v>
      </c>
      <c r="C58" s="31" t="s">
        <v>24</v>
      </c>
      <c r="D58" s="32">
        <v>26</v>
      </c>
      <c r="E58" s="31"/>
      <c r="F58" s="35"/>
      <c r="G58" s="61">
        <f t="shared" si="5"/>
        <v>0</v>
      </c>
      <c r="ZY58" t="s">
        <v>32</v>
      </c>
      <c r="ZZ58" s="1" t="s">
        <v>33</v>
      </c>
    </row>
    <row r="59" spans="1:702">
      <c r="A59" s="44"/>
      <c r="B59" s="30" t="s">
        <v>140</v>
      </c>
      <c r="C59" s="31" t="s">
        <v>24</v>
      </c>
      <c r="D59" s="32">
        <v>30</v>
      </c>
      <c r="E59" s="33"/>
      <c r="F59" s="34"/>
      <c r="G59" s="61">
        <f t="shared" si="5"/>
        <v>0</v>
      </c>
    </row>
    <row r="60" spans="1:702">
      <c r="A60" s="44"/>
      <c r="B60" s="30" t="s">
        <v>141</v>
      </c>
      <c r="C60" s="31" t="s">
        <v>24</v>
      </c>
      <c r="D60" s="32">
        <v>10</v>
      </c>
      <c r="E60" s="33"/>
      <c r="F60" s="34"/>
      <c r="G60" s="61">
        <f t="shared" si="5"/>
        <v>0</v>
      </c>
    </row>
    <row r="61" spans="1:702">
      <c r="A61" s="44"/>
      <c r="B61" s="30" t="s">
        <v>142</v>
      </c>
      <c r="C61" s="31" t="s">
        <v>24</v>
      </c>
      <c r="D61" s="32">
        <v>20</v>
      </c>
      <c r="E61" s="31"/>
      <c r="F61" s="35"/>
      <c r="G61" s="61">
        <f t="shared" si="5"/>
        <v>0</v>
      </c>
      <c r="ZY61" t="s">
        <v>34</v>
      </c>
      <c r="ZZ61" s="1" t="s">
        <v>35</v>
      </c>
    </row>
    <row r="62" spans="1:702">
      <c r="A62" s="44"/>
      <c r="B62" s="30" t="s">
        <v>143</v>
      </c>
      <c r="C62" s="31" t="s">
        <v>24</v>
      </c>
      <c r="D62" s="32">
        <v>10</v>
      </c>
      <c r="E62" s="33"/>
      <c r="F62" s="34"/>
      <c r="G62" s="61">
        <f t="shared" si="5"/>
        <v>0</v>
      </c>
    </row>
    <row r="63" spans="1:702">
      <c r="A63" s="44"/>
      <c r="B63" s="30" t="s">
        <v>144</v>
      </c>
      <c r="C63" s="31" t="s">
        <v>24</v>
      </c>
      <c r="D63" s="32">
        <v>10</v>
      </c>
      <c r="E63" s="33"/>
      <c r="F63" s="34"/>
      <c r="G63" s="61">
        <f t="shared" si="5"/>
        <v>0</v>
      </c>
    </row>
    <row r="64" spans="1:702">
      <c r="A64" s="44"/>
      <c r="B64" s="30" t="s">
        <v>145</v>
      </c>
      <c r="C64" s="31" t="s">
        <v>24</v>
      </c>
      <c r="D64" s="32">
        <v>10</v>
      </c>
      <c r="E64" s="31"/>
      <c r="F64" s="35"/>
      <c r="G64" s="61">
        <f t="shared" si="5"/>
        <v>0</v>
      </c>
      <c r="ZY64" t="s">
        <v>36</v>
      </c>
      <c r="ZZ64" s="1" t="s">
        <v>37</v>
      </c>
    </row>
    <row r="65" spans="1:702">
      <c r="A65" s="44"/>
      <c r="B65" s="30" t="s">
        <v>146</v>
      </c>
      <c r="C65" s="31" t="s">
        <v>24</v>
      </c>
      <c r="D65" s="32">
        <v>10</v>
      </c>
      <c r="E65" s="33"/>
      <c r="F65" s="34"/>
      <c r="G65" s="61">
        <f t="shared" si="5"/>
        <v>0</v>
      </c>
    </row>
    <row r="66" spans="1:702">
      <c r="A66" s="44"/>
      <c r="B66" s="30" t="s">
        <v>217</v>
      </c>
      <c r="C66" s="31" t="s">
        <v>24</v>
      </c>
      <c r="D66" s="32">
        <v>45</v>
      </c>
      <c r="E66" s="33"/>
      <c r="F66" s="34"/>
      <c r="G66" s="61">
        <f t="shared" ref="G66:G67" si="6">ROUND(D66*F66,2)</f>
        <v>0</v>
      </c>
    </row>
    <row r="67" spans="1:702">
      <c r="A67" s="44"/>
      <c r="B67" s="30" t="s">
        <v>218</v>
      </c>
      <c r="C67" s="31" t="s">
        <v>24</v>
      </c>
      <c r="D67" s="32">
        <v>45</v>
      </c>
      <c r="E67" s="33"/>
      <c r="F67" s="34"/>
      <c r="G67" s="61">
        <f t="shared" si="6"/>
        <v>0</v>
      </c>
    </row>
    <row r="68" spans="1:702">
      <c r="A68" s="44"/>
      <c r="B68" s="30" t="s">
        <v>147</v>
      </c>
      <c r="C68" s="31" t="s">
        <v>24</v>
      </c>
      <c r="D68" s="32">
        <v>30</v>
      </c>
      <c r="E68" s="31"/>
      <c r="F68" s="35"/>
      <c r="G68" s="61">
        <f t="shared" si="5"/>
        <v>0</v>
      </c>
      <c r="ZY68" t="s">
        <v>38</v>
      </c>
      <c r="ZZ68" s="1" t="s">
        <v>39</v>
      </c>
    </row>
    <row r="69" spans="1:702">
      <c r="A69" s="44"/>
      <c r="B69" s="30" t="s">
        <v>227</v>
      </c>
      <c r="C69" s="31" t="s">
        <v>24</v>
      </c>
      <c r="D69" s="32">
        <v>15</v>
      </c>
      <c r="E69" s="33"/>
      <c r="F69" s="34"/>
      <c r="G69" s="61">
        <f t="shared" si="5"/>
        <v>0</v>
      </c>
    </row>
    <row r="70" spans="1:702">
      <c r="A70" s="42" t="s">
        <v>236</v>
      </c>
      <c r="B70" s="9" t="s">
        <v>148</v>
      </c>
      <c r="C70" s="31"/>
      <c r="D70" s="32"/>
      <c r="E70" s="31"/>
      <c r="F70" s="35"/>
      <c r="G70" s="49"/>
      <c r="ZZ70" s="1"/>
    </row>
    <row r="71" spans="1:702">
      <c r="A71" s="44"/>
      <c r="B71" s="30" t="s">
        <v>265</v>
      </c>
      <c r="C71" s="31" t="s">
        <v>112</v>
      </c>
      <c r="D71" s="32">
        <f>75</f>
        <v>75</v>
      </c>
      <c r="E71" s="33"/>
      <c r="F71" s="34"/>
      <c r="G71" s="61">
        <f t="shared" si="5"/>
        <v>0</v>
      </c>
    </row>
    <row r="72" spans="1:702">
      <c r="A72" s="44"/>
      <c r="B72" s="30" t="s">
        <v>266</v>
      </c>
      <c r="C72" s="31" t="s">
        <v>112</v>
      </c>
      <c r="D72" s="32">
        <v>1</v>
      </c>
      <c r="E72" s="33"/>
      <c r="F72" s="34"/>
      <c r="G72" s="61">
        <f t="shared" si="5"/>
        <v>0</v>
      </c>
    </row>
    <row r="73" spans="1:702">
      <c r="A73" s="44"/>
      <c r="B73" s="30" t="s">
        <v>267</v>
      </c>
      <c r="C73" s="31" t="s">
        <v>115</v>
      </c>
      <c r="D73" s="32">
        <v>1</v>
      </c>
      <c r="E73" s="33"/>
      <c r="F73" s="34"/>
      <c r="G73" s="61">
        <f t="shared" si="5"/>
        <v>0</v>
      </c>
    </row>
    <row r="74" spans="1:702">
      <c r="A74" s="44"/>
      <c r="B74" s="30" t="s">
        <v>149</v>
      </c>
      <c r="C74" s="31" t="s">
        <v>112</v>
      </c>
      <c r="D74" s="32">
        <f>36</f>
        <v>36</v>
      </c>
      <c r="E74" s="33"/>
      <c r="F74" s="34"/>
      <c r="G74" s="49">
        <f t="shared" si="5"/>
        <v>0</v>
      </c>
    </row>
    <row r="75" spans="1:702">
      <c r="A75" s="44"/>
      <c r="B75" s="30" t="s">
        <v>150</v>
      </c>
      <c r="C75" s="31" t="s">
        <v>115</v>
      </c>
      <c r="D75" s="32">
        <v>1</v>
      </c>
      <c r="E75" s="31"/>
      <c r="F75" s="35"/>
      <c r="G75" s="49">
        <f t="shared" si="5"/>
        <v>0</v>
      </c>
      <c r="ZY75" t="s">
        <v>40</v>
      </c>
      <c r="ZZ75" s="1" t="s">
        <v>41</v>
      </c>
    </row>
    <row r="76" spans="1:702">
      <c r="A76" s="44"/>
      <c r="B76" s="30" t="s">
        <v>268</v>
      </c>
      <c r="C76" s="31" t="s">
        <v>112</v>
      </c>
      <c r="D76" s="32">
        <v>10</v>
      </c>
      <c r="E76" s="33"/>
      <c r="F76" s="34"/>
      <c r="G76" s="61">
        <f t="shared" ref="G76:G77" si="7">ROUND(D76*F76,2)</f>
        <v>0</v>
      </c>
    </row>
    <row r="77" spans="1:702">
      <c r="A77" s="44"/>
      <c r="B77" s="30" t="s">
        <v>269</v>
      </c>
      <c r="C77" s="31" t="s">
        <v>115</v>
      </c>
      <c r="D77" s="32">
        <v>1</v>
      </c>
      <c r="E77" s="33"/>
      <c r="F77" s="34"/>
      <c r="G77" s="61">
        <f t="shared" si="7"/>
        <v>0</v>
      </c>
    </row>
    <row r="78" spans="1:702">
      <c r="A78" s="42" t="s">
        <v>237</v>
      </c>
      <c r="B78" s="9" t="s">
        <v>151</v>
      </c>
      <c r="C78" s="31"/>
      <c r="D78" s="32"/>
      <c r="E78" s="33"/>
      <c r="F78" s="34"/>
      <c r="G78" s="49"/>
      <c r="ZY78" t="s">
        <v>42</v>
      </c>
      <c r="ZZ78" s="1"/>
    </row>
    <row r="79" spans="1:702">
      <c r="A79" s="44"/>
      <c r="B79" s="30" t="s">
        <v>152</v>
      </c>
      <c r="C79" s="31" t="s">
        <v>115</v>
      </c>
      <c r="D79" s="32">
        <v>1</v>
      </c>
      <c r="E79" s="31"/>
      <c r="F79" s="35"/>
      <c r="G79" s="49">
        <f t="shared" si="5"/>
        <v>0</v>
      </c>
      <c r="ZY79" t="s">
        <v>43</v>
      </c>
      <c r="ZZ79" s="1" t="s">
        <v>44</v>
      </c>
    </row>
    <row r="80" spans="1:702">
      <c r="A80" s="44"/>
      <c r="B80" s="30" t="s">
        <v>153</v>
      </c>
      <c r="C80" s="31" t="s">
        <v>115</v>
      </c>
      <c r="D80" s="32">
        <v>1</v>
      </c>
      <c r="E80" s="33"/>
      <c r="F80" s="34"/>
      <c r="G80" s="49">
        <f t="shared" si="5"/>
        <v>0</v>
      </c>
    </row>
    <row r="81" spans="1:702">
      <c r="A81" s="44"/>
      <c r="B81" s="30" t="s">
        <v>154</v>
      </c>
      <c r="C81" s="31" t="s">
        <v>115</v>
      </c>
      <c r="D81" s="32">
        <v>1</v>
      </c>
      <c r="E81" s="33"/>
      <c r="F81" s="34"/>
      <c r="G81" s="49">
        <f t="shared" si="5"/>
        <v>0</v>
      </c>
    </row>
    <row r="82" spans="1:702">
      <c r="A82" s="44"/>
      <c r="B82" s="30" t="s">
        <v>155</v>
      </c>
      <c r="C82" s="31" t="s">
        <v>115</v>
      </c>
      <c r="D82" s="32">
        <v>1</v>
      </c>
      <c r="E82" s="31"/>
      <c r="F82" s="35"/>
      <c r="G82" s="49">
        <f t="shared" si="5"/>
        <v>0</v>
      </c>
      <c r="ZY82" t="s">
        <v>45</v>
      </c>
      <c r="ZZ82" s="1" t="s">
        <v>46</v>
      </c>
    </row>
    <row r="83" spans="1:702">
      <c r="A83" s="44"/>
      <c r="B83" s="30" t="s">
        <v>156</v>
      </c>
      <c r="C83" s="31" t="s">
        <v>115</v>
      </c>
      <c r="D83" s="32">
        <v>1</v>
      </c>
      <c r="E83" s="33"/>
      <c r="F83" s="34"/>
      <c r="G83" s="49">
        <f t="shared" si="5"/>
        <v>0</v>
      </c>
    </row>
    <row r="84" spans="1:702">
      <c r="A84" s="42" t="s">
        <v>238</v>
      </c>
      <c r="B84" s="9" t="s">
        <v>157</v>
      </c>
      <c r="C84" s="31"/>
      <c r="D84" s="32"/>
      <c r="E84" s="33"/>
      <c r="F84" s="34"/>
      <c r="G84" s="49"/>
    </row>
    <row r="85" spans="1:702">
      <c r="A85" s="44"/>
      <c r="B85" s="30" t="s">
        <v>270</v>
      </c>
      <c r="C85" s="31" t="s">
        <v>112</v>
      </c>
      <c r="D85" s="32">
        <v>34</v>
      </c>
      <c r="E85" s="31"/>
      <c r="F85" s="35"/>
      <c r="G85" s="61">
        <f t="shared" ref="G85:G86" si="8">ROUND(D85*F85,2)</f>
        <v>0</v>
      </c>
      <c r="ZY85" t="s">
        <v>9</v>
      </c>
      <c r="ZZ85" s="1" t="s">
        <v>48</v>
      </c>
    </row>
    <row r="86" spans="1:702">
      <c r="A86" s="44"/>
      <c r="B86" s="30" t="s">
        <v>271</v>
      </c>
      <c r="C86" s="31" t="s">
        <v>115</v>
      </c>
      <c r="D86" s="32">
        <v>1</v>
      </c>
      <c r="E86" s="33"/>
      <c r="F86" s="34"/>
      <c r="G86" s="61">
        <f t="shared" si="8"/>
        <v>0</v>
      </c>
    </row>
    <row r="87" spans="1:702">
      <c r="A87" s="44"/>
      <c r="B87" s="30" t="s">
        <v>272</v>
      </c>
      <c r="C87" s="31" t="s">
        <v>112</v>
      </c>
      <c r="D87" s="32">
        <v>4</v>
      </c>
      <c r="E87" s="33"/>
      <c r="F87" s="34"/>
      <c r="G87" s="61">
        <f t="shared" ref="G87:G88" si="9">ROUND(D87*F87,2)</f>
        <v>0</v>
      </c>
    </row>
    <row r="88" spans="1:702">
      <c r="A88" s="44"/>
      <c r="B88" s="30" t="s">
        <v>273</v>
      </c>
      <c r="C88" s="31" t="s">
        <v>115</v>
      </c>
      <c r="D88" s="32">
        <v>1</v>
      </c>
      <c r="E88" s="33"/>
      <c r="F88" s="34"/>
      <c r="G88" s="61">
        <f t="shared" si="9"/>
        <v>0</v>
      </c>
      <c r="ZY88" t="s">
        <v>14</v>
      </c>
      <c r="ZZ88" s="1"/>
    </row>
    <row r="89" spans="1:702">
      <c r="A89" s="44"/>
      <c r="B89" s="30" t="s">
        <v>274</v>
      </c>
      <c r="C89" s="31" t="s">
        <v>112</v>
      </c>
      <c r="D89" s="32">
        <v>3</v>
      </c>
      <c r="E89" s="33"/>
      <c r="F89" s="34"/>
      <c r="G89" s="61">
        <f t="shared" ref="G89:G90" si="10">ROUND(D89*F89,2)</f>
        <v>0</v>
      </c>
    </row>
    <row r="90" spans="1:702">
      <c r="A90" s="44"/>
      <c r="B90" s="30" t="s">
        <v>275</v>
      </c>
      <c r="C90" s="31" t="s">
        <v>115</v>
      </c>
      <c r="D90" s="32">
        <v>1</v>
      </c>
      <c r="E90" s="31"/>
      <c r="F90" s="35"/>
      <c r="G90" s="61">
        <f t="shared" si="10"/>
        <v>0</v>
      </c>
      <c r="ZY90" t="s">
        <v>9</v>
      </c>
      <c r="ZZ90" s="1" t="s">
        <v>57</v>
      </c>
    </row>
    <row r="91" spans="1:702">
      <c r="A91" s="44"/>
      <c r="B91" s="30" t="s">
        <v>158</v>
      </c>
      <c r="C91" s="31" t="s">
        <v>112</v>
      </c>
      <c r="D91" s="32">
        <v>6</v>
      </c>
      <c r="E91" s="31"/>
      <c r="F91" s="35"/>
      <c r="G91" s="49">
        <f t="shared" si="5"/>
        <v>0</v>
      </c>
      <c r="ZY91" t="s">
        <v>47</v>
      </c>
      <c r="ZZ91" s="1" t="s">
        <v>48</v>
      </c>
    </row>
    <row r="92" spans="1:702">
      <c r="A92" s="44"/>
      <c r="B92" s="30" t="s">
        <v>159</v>
      </c>
      <c r="C92" s="31" t="s">
        <v>115</v>
      </c>
      <c r="D92" s="32">
        <v>1</v>
      </c>
      <c r="E92" s="33"/>
      <c r="F92" s="34"/>
      <c r="G92" s="49">
        <f t="shared" si="5"/>
        <v>0</v>
      </c>
    </row>
    <row r="93" spans="1:702">
      <c r="A93" s="44"/>
      <c r="B93" s="30" t="s">
        <v>160</v>
      </c>
      <c r="C93" s="31" t="s">
        <v>112</v>
      </c>
      <c r="D93" s="32">
        <v>14</v>
      </c>
      <c r="E93" s="33"/>
      <c r="F93" s="34"/>
      <c r="G93" s="49">
        <f t="shared" si="5"/>
        <v>0</v>
      </c>
    </row>
    <row r="94" spans="1:702">
      <c r="A94" s="44"/>
      <c r="B94" s="30" t="s">
        <v>161</v>
      </c>
      <c r="C94" s="31" t="s">
        <v>115</v>
      </c>
      <c r="D94" s="32">
        <v>1</v>
      </c>
      <c r="E94" s="31"/>
      <c r="F94" s="35"/>
      <c r="G94" s="49">
        <f t="shared" si="5"/>
        <v>0</v>
      </c>
      <c r="ZY94" t="s">
        <v>49</v>
      </c>
      <c r="ZZ94" s="1" t="s">
        <v>50</v>
      </c>
    </row>
    <row r="95" spans="1:702">
      <c r="A95" s="44"/>
      <c r="B95" s="30" t="s">
        <v>162</v>
      </c>
      <c r="C95" s="31" t="s">
        <v>112</v>
      </c>
      <c r="D95" s="32">
        <v>2</v>
      </c>
      <c r="E95" s="33"/>
      <c r="F95" s="34"/>
      <c r="G95" s="49">
        <f t="shared" si="5"/>
        <v>0</v>
      </c>
    </row>
    <row r="96" spans="1:702">
      <c r="A96" s="44"/>
      <c r="B96" s="30" t="s">
        <v>163</v>
      </c>
      <c r="C96" s="31" t="s">
        <v>115</v>
      </c>
      <c r="D96" s="32">
        <v>1</v>
      </c>
      <c r="E96" s="33"/>
      <c r="F96" s="34"/>
      <c r="G96" s="49">
        <f t="shared" si="5"/>
        <v>0</v>
      </c>
    </row>
    <row r="97" spans="1:702">
      <c r="A97" s="44"/>
      <c r="B97" s="30" t="s">
        <v>164</v>
      </c>
      <c r="C97" s="31" t="s">
        <v>112</v>
      </c>
      <c r="D97" s="32">
        <v>4</v>
      </c>
      <c r="E97" s="31"/>
      <c r="F97" s="35"/>
      <c r="G97" s="49">
        <f t="shared" si="5"/>
        <v>0</v>
      </c>
      <c r="ZY97" t="s">
        <v>51</v>
      </c>
      <c r="ZZ97" s="1" t="s">
        <v>52</v>
      </c>
    </row>
    <row r="98" spans="1:702">
      <c r="A98" s="44"/>
      <c r="B98" s="30" t="s">
        <v>165</v>
      </c>
      <c r="C98" s="31" t="s">
        <v>115</v>
      </c>
      <c r="D98" s="32">
        <v>1</v>
      </c>
      <c r="E98" s="33"/>
      <c r="F98" s="34"/>
      <c r="G98" s="49">
        <f t="shared" si="5"/>
        <v>0</v>
      </c>
    </row>
    <row r="99" spans="1:702">
      <c r="A99" s="44"/>
      <c r="B99" s="30" t="s">
        <v>166</v>
      </c>
      <c r="C99" s="31" t="s">
        <v>112</v>
      </c>
      <c r="D99" s="32">
        <v>6</v>
      </c>
      <c r="E99" s="33"/>
      <c r="F99" s="34"/>
      <c r="G99" s="49">
        <f t="shared" si="5"/>
        <v>0</v>
      </c>
    </row>
    <row r="100" spans="1:702">
      <c r="A100" s="44"/>
      <c r="B100" s="30" t="s">
        <v>167</v>
      </c>
      <c r="C100" s="31" t="s">
        <v>115</v>
      </c>
      <c r="D100" s="32">
        <v>1</v>
      </c>
      <c r="E100" s="33"/>
      <c r="F100" s="34"/>
      <c r="G100" s="49">
        <f t="shared" si="5"/>
        <v>0</v>
      </c>
      <c r="ZY100" t="s">
        <v>53</v>
      </c>
      <c r="ZZ100" s="1"/>
    </row>
    <row r="101" spans="1:702">
      <c r="A101" s="44"/>
      <c r="B101" s="30" t="s">
        <v>168</v>
      </c>
      <c r="C101" s="31" t="s">
        <v>112</v>
      </c>
      <c r="D101" s="32">
        <v>4</v>
      </c>
      <c r="E101" s="31"/>
      <c r="F101" s="35"/>
      <c r="G101" s="49">
        <f t="shared" si="5"/>
        <v>0</v>
      </c>
      <c r="ZY101" t="s">
        <v>54</v>
      </c>
      <c r="ZZ101" s="1" t="s">
        <v>55</v>
      </c>
    </row>
    <row r="102" spans="1:702">
      <c r="A102" s="44"/>
      <c r="B102" s="30" t="s">
        <v>169</v>
      </c>
      <c r="C102" s="31" t="s">
        <v>115</v>
      </c>
      <c r="D102" s="32">
        <v>1</v>
      </c>
      <c r="E102" s="33"/>
      <c r="F102" s="34"/>
      <c r="G102" s="49">
        <f t="shared" si="5"/>
        <v>0</v>
      </c>
    </row>
    <row r="103" spans="1:702">
      <c r="A103" s="44"/>
      <c r="B103" s="30" t="s">
        <v>170</v>
      </c>
      <c r="C103" s="31" t="s">
        <v>112</v>
      </c>
      <c r="D103" s="32">
        <v>4</v>
      </c>
      <c r="E103" s="33"/>
      <c r="F103" s="34"/>
      <c r="G103" s="49">
        <f t="shared" si="5"/>
        <v>0</v>
      </c>
    </row>
    <row r="104" spans="1:702">
      <c r="A104" s="44"/>
      <c r="B104" s="30" t="s">
        <v>171</v>
      </c>
      <c r="C104" s="31" t="s">
        <v>115</v>
      </c>
      <c r="D104" s="32">
        <v>1</v>
      </c>
      <c r="E104" s="31"/>
      <c r="F104" s="35"/>
      <c r="G104" s="49">
        <f t="shared" si="5"/>
        <v>0</v>
      </c>
      <c r="ZY104" t="s">
        <v>56</v>
      </c>
      <c r="ZZ104" s="1" t="s">
        <v>57</v>
      </c>
    </row>
    <row r="105" spans="1:702">
      <c r="A105" s="42" t="s">
        <v>239</v>
      </c>
      <c r="B105" s="9" t="s">
        <v>172</v>
      </c>
      <c r="C105" s="31"/>
      <c r="D105" s="32"/>
      <c r="E105" s="33"/>
      <c r="F105" s="34"/>
      <c r="G105" s="49"/>
    </row>
    <row r="106" spans="1:702">
      <c r="A106" s="44"/>
      <c r="B106" s="30" t="s">
        <v>276</v>
      </c>
      <c r="C106" s="31" t="s">
        <v>112</v>
      </c>
      <c r="D106" s="32">
        <v>9</v>
      </c>
      <c r="E106" s="33"/>
      <c r="F106" s="34"/>
      <c r="G106" s="61">
        <f t="shared" ref="G106:G107" si="11">ROUND(D106*F106,2)</f>
        <v>0</v>
      </c>
    </row>
    <row r="107" spans="1:702">
      <c r="A107" s="44"/>
      <c r="B107" s="30" t="s">
        <v>277</v>
      </c>
      <c r="C107" s="31" t="s">
        <v>112</v>
      </c>
      <c r="D107" s="32">
        <v>2</v>
      </c>
      <c r="E107" s="33"/>
      <c r="F107" s="34"/>
      <c r="G107" s="61">
        <f t="shared" si="11"/>
        <v>0</v>
      </c>
    </row>
    <row r="108" spans="1:702">
      <c r="A108" s="44"/>
      <c r="B108" s="30" t="s">
        <v>173</v>
      </c>
      <c r="C108" s="31" t="s">
        <v>112</v>
      </c>
      <c r="D108" s="32">
        <v>13</v>
      </c>
      <c r="E108" s="33"/>
      <c r="F108" s="34"/>
      <c r="G108" s="49">
        <f t="shared" ref="G108:G112" si="12">ROUND(D108*F108,2)</f>
        <v>0</v>
      </c>
    </row>
    <row r="109" spans="1:702">
      <c r="A109" s="44"/>
      <c r="B109" s="30" t="s">
        <v>174</v>
      </c>
      <c r="C109" s="31" t="s">
        <v>112</v>
      </c>
      <c r="D109" s="32">
        <v>3</v>
      </c>
      <c r="E109" s="31"/>
      <c r="F109" s="35"/>
      <c r="G109" s="49">
        <f t="shared" si="12"/>
        <v>0</v>
      </c>
      <c r="ZY109" t="s">
        <v>58</v>
      </c>
      <c r="ZZ109" s="1" t="s">
        <v>59</v>
      </c>
    </row>
    <row r="110" spans="1:702">
      <c r="A110" s="44"/>
      <c r="B110" s="30" t="s">
        <v>175</v>
      </c>
      <c r="C110" s="31" t="s">
        <v>112</v>
      </c>
      <c r="D110" s="32">
        <v>5</v>
      </c>
      <c r="E110" s="33"/>
      <c r="F110" s="34"/>
      <c r="G110" s="49">
        <f t="shared" si="12"/>
        <v>0</v>
      </c>
    </row>
    <row r="111" spans="1:702">
      <c r="A111" s="44"/>
      <c r="B111" s="30" t="s">
        <v>176</v>
      </c>
      <c r="C111" s="31" t="s">
        <v>112</v>
      </c>
      <c r="D111" s="32">
        <v>1</v>
      </c>
      <c r="E111" s="33"/>
      <c r="F111" s="34"/>
      <c r="G111" s="49">
        <f t="shared" si="12"/>
        <v>0</v>
      </c>
    </row>
    <row r="112" spans="1:702">
      <c r="A112" s="44"/>
      <c r="B112" s="30" t="s">
        <v>177</v>
      </c>
      <c r="C112" s="31" t="s">
        <v>115</v>
      </c>
      <c r="D112" s="32">
        <v>1</v>
      </c>
      <c r="E112" s="31"/>
      <c r="F112" s="35"/>
      <c r="G112" s="49">
        <f t="shared" si="12"/>
        <v>0</v>
      </c>
      <c r="ZY112" t="s">
        <v>60</v>
      </c>
      <c r="ZZ112" s="1" t="s">
        <v>61</v>
      </c>
    </row>
    <row r="113" spans="1:702">
      <c r="A113" s="44"/>
      <c r="B113" s="30"/>
      <c r="C113" s="5"/>
      <c r="D113" s="6"/>
      <c r="E113" s="5"/>
      <c r="F113" s="26"/>
      <c r="G113" s="41"/>
      <c r="ZZ113" s="1"/>
    </row>
    <row r="114" spans="1:702" s="14" customFormat="1">
      <c r="A114" s="45"/>
      <c r="B114" s="12" t="s">
        <v>214</v>
      </c>
      <c r="C114" s="13"/>
      <c r="D114" s="13"/>
      <c r="E114" s="13"/>
      <c r="F114" s="27"/>
      <c r="G114" s="46">
        <f>SUBTOTAL(109,G37:G112)</f>
        <v>0</v>
      </c>
      <c r="H114" s="16"/>
      <c r="ZY114" s="14" t="s">
        <v>11</v>
      </c>
    </row>
    <row r="115" spans="1:702">
      <c r="A115" s="44"/>
      <c r="B115" s="30"/>
      <c r="C115" s="5"/>
      <c r="D115" s="6"/>
      <c r="E115" s="5"/>
      <c r="F115" s="26"/>
      <c r="G115" s="41"/>
      <c r="ZZ115" s="1"/>
    </row>
    <row r="116" spans="1:702" ht="18">
      <c r="A116" s="48" t="s">
        <v>240</v>
      </c>
      <c r="B116" s="8" t="s">
        <v>178</v>
      </c>
      <c r="C116" s="5"/>
      <c r="D116" s="6"/>
      <c r="E116" s="4"/>
      <c r="F116" s="25"/>
      <c r="G116" s="41"/>
    </row>
    <row r="117" spans="1:702">
      <c r="A117" s="42" t="s">
        <v>241</v>
      </c>
      <c r="B117" s="9" t="s">
        <v>179</v>
      </c>
      <c r="C117" s="5"/>
      <c r="D117" s="6"/>
      <c r="E117" s="4"/>
      <c r="F117" s="25"/>
      <c r="G117" s="41"/>
    </row>
    <row r="118" spans="1:702">
      <c r="A118" s="44"/>
      <c r="B118" s="30" t="s">
        <v>180</v>
      </c>
      <c r="C118" s="5" t="s">
        <v>112</v>
      </c>
      <c r="D118" s="6">
        <v>25</v>
      </c>
      <c r="E118" s="4"/>
      <c r="F118" s="25"/>
      <c r="G118" s="61">
        <f t="shared" ref="G118:G137" si="13">ROUND(D118*F118,2)</f>
        <v>0</v>
      </c>
      <c r="ZY118" t="s">
        <v>62</v>
      </c>
      <c r="ZZ118" s="1"/>
    </row>
    <row r="119" spans="1:702">
      <c r="A119" s="44"/>
      <c r="B119" s="30" t="s">
        <v>181</v>
      </c>
      <c r="C119" s="5" t="s">
        <v>112</v>
      </c>
      <c r="D119" s="6">
        <v>7</v>
      </c>
      <c r="E119" s="5"/>
      <c r="F119" s="26"/>
      <c r="G119" s="61">
        <f t="shared" si="13"/>
        <v>0</v>
      </c>
      <c r="ZY119" t="s">
        <v>63</v>
      </c>
      <c r="ZZ119" s="1" t="s">
        <v>64</v>
      </c>
    </row>
    <row r="120" spans="1:702">
      <c r="A120" s="44"/>
      <c r="B120" s="30" t="s">
        <v>182</v>
      </c>
      <c r="C120" s="5" t="s">
        <v>115</v>
      </c>
      <c r="D120" s="6">
        <v>1</v>
      </c>
      <c r="E120" s="5"/>
      <c r="F120" s="26"/>
      <c r="G120" s="61">
        <f t="shared" si="13"/>
        <v>0</v>
      </c>
      <c r="ZZ120" s="1"/>
    </row>
    <row r="121" spans="1:702">
      <c r="A121" s="42" t="s">
        <v>242</v>
      </c>
      <c r="B121" s="9" t="s">
        <v>151</v>
      </c>
      <c r="C121" s="5"/>
      <c r="D121" s="6"/>
      <c r="E121" s="5"/>
      <c r="F121" s="26"/>
      <c r="G121" s="49"/>
      <c r="ZZ121" s="1"/>
    </row>
    <row r="122" spans="1:702">
      <c r="A122" s="44"/>
      <c r="B122" s="30" t="s">
        <v>183</v>
      </c>
      <c r="C122" s="5" t="s">
        <v>115</v>
      </c>
      <c r="D122" s="6">
        <v>1</v>
      </c>
      <c r="E122" s="5"/>
      <c r="F122" s="26"/>
      <c r="G122" s="49">
        <f t="shared" si="13"/>
        <v>0</v>
      </c>
      <c r="ZY122" t="s">
        <v>65</v>
      </c>
      <c r="ZZ122" s="1" t="s">
        <v>66</v>
      </c>
    </row>
    <row r="123" spans="1:702">
      <c r="A123" s="44"/>
      <c r="B123" s="30" t="s">
        <v>154</v>
      </c>
      <c r="C123" s="5" t="s">
        <v>115</v>
      </c>
      <c r="D123" s="6">
        <v>1</v>
      </c>
      <c r="E123" s="4"/>
      <c r="F123" s="25"/>
      <c r="G123" s="49">
        <f t="shared" si="13"/>
        <v>0</v>
      </c>
    </row>
    <row r="124" spans="1:702">
      <c r="A124" s="42" t="s">
        <v>243</v>
      </c>
      <c r="B124" s="9" t="s">
        <v>184</v>
      </c>
      <c r="C124" s="5"/>
      <c r="D124" s="6"/>
      <c r="E124" s="4"/>
      <c r="F124" s="25"/>
      <c r="G124" s="49"/>
    </row>
    <row r="125" spans="1:702">
      <c r="A125" s="44"/>
      <c r="B125" s="30" t="s">
        <v>185</v>
      </c>
      <c r="C125" s="5" t="s">
        <v>112</v>
      </c>
      <c r="D125" s="6">
        <v>1</v>
      </c>
      <c r="E125" s="4"/>
      <c r="F125" s="25"/>
      <c r="G125" s="61">
        <f t="shared" si="13"/>
        <v>0</v>
      </c>
      <c r="ZY125" t="s">
        <v>67</v>
      </c>
      <c r="ZZ125" s="1"/>
    </row>
    <row r="126" spans="1:702">
      <c r="A126" s="44"/>
      <c r="B126" s="30" t="s">
        <v>186</v>
      </c>
      <c r="C126" s="5" t="s">
        <v>112</v>
      </c>
      <c r="D126" s="6">
        <v>1</v>
      </c>
      <c r="E126" s="4"/>
      <c r="F126" s="25"/>
      <c r="G126" s="61">
        <f t="shared" si="13"/>
        <v>0</v>
      </c>
      <c r="ZY126" t="s">
        <v>68</v>
      </c>
      <c r="ZZ126" s="1"/>
    </row>
    <row r="127" spans="1:702">
      <c r="A127" s="44"/>
      <c r="B127" s="30" t="s">
        <v>187</v>
      </c>
      <c r="C127" s="5" t="s">
        <v>115</v>
      </c>
      <c r="D127" s="6">
        <v>1</v>
      </c>
      <c r="E127" s="5"/>
      <c r="F127" s="26"/>
      <c r="G127" s="61">
        <f t="shared" si="13"/>
        <v>0</v>
      </c>
      <c r="ZY127" t="s">
        <v>69</v>
      </c>
      <c r="ZZ127" s="1" t="s">
        <v>70</v>
      </c>
    </row>
    <row r="128" spans="1:702">
      <c r="A128" s="44"/>
      <c r="B128" s="30" t="s">
        <v>188</v>
      </c>
      <c r="C128" s="5" t="s">
        <v>115</v>
      </c>
      <c r="D128" s="6">
        <v>1</v>
      </c>
      <c r="E128" s="4"/>
      <c r="F128" s="25"/>
      <c r="G128" s="61">
        <f t="shared" si="13"/>
        <v>0</v>
      </c>
    </row>
    <row r="129" spans="1:702">
      <c r="A129" s="42" t="s">
        <v>244</v>
      </c>
      <c r="B129" s="9" t="s">
        <v>189</v>
      </c>
      <c r="C129" s="5"/>
      <c r="D129" s="6"/>
      <c r="E129" s="4"/>
      <c r="F129" s="25"/>
      <c r="G129" s="49"/>
    </row>
    <row r="130" spans="1:702">
      <c r="A130" s="44"/>
      <c r="B130" s="50" t="s">
        <v>219</v>
      </c>
      <c r="C130" s="31" t="s">
        <v>112</v>
      </c>
      <c r="D130" s="6">
        <v>1</v>
      </c>
      <c r="E130" s="5"/>
      <c r="F130" s="26"/>
      <c r="G130" s="49">
        <f t="shared" si="13"/>
        <v>0</v>
      </c>
      <c r="ZZ130" s="1"/>
    </row>
    <row r="131" spans="1:702">
      <c r="A131" s="44"/>
      <c r="B131" s="50" t="s">
        <v>223</v>
      </c>
      <c r="C131" s="31" t="s">
        <v>112</v>
      </c>
      <c r="D131" s="6">
        <v>3</v>
      </c>
      <c r="E131" s="5"/>
      <c r="F131" s="26"/>
      <c r="G131" s="49">
        <f t="shared" si="13"/>
        <v>0</v>
      </c>
      <c r="ZZ131" s="1"/>
    </row>
    <row r="132" spans="1:702">
      <c r="A132" s="44"/>
      <c r="B132" s="50" t="s">
        <v>222</v>
      </c>
      <c r="C132" s="31" t="s">
        <v>112</v>
      </c>
      <c r="D132" s="6">
        <v>3</v>
      </c>
      <c r="E132" s="5"/>
      <c r="F132" s="26"/>
      <c r="G132" s="49">
        <f t="shared" si="13"/>
        <v>0</v>
      </c>
      <c r="ZZ132" s="1"/>
    </row>
    <row r="133" spans="1:702">
      <c r="A133" s="44"/>
      <c r="B133" s="50" t="s">
        <v>220</v>
      </c>
      <c r="C133" s="31" t="s">
        <v>112</v>
      </c>
      <c r="D133" s="6">
        <v>3</v>
      </c>
      <c r="E133" s="5"/>
      <c r="F133" s="26"/>
      <c r="G133" s="49">
        <f t="shared" si="13"/>
        <v>0</v>
      </c>
      <c r="ZZ133" s="1"/>
    </row>
    <row r="134" spans="1:702">
      <c r="A134" s="44"/>
      <c r="B134" s="50" t="s">
        <v>221</v>
      </c>
      <c r="C134" s="31" t="s">
        <v>112</v>
      </c>
      <c r="D134" s="6">
        <v>3</v>
      </c>
      <c r="E134" s="5"/>
      <c r="F134" s="26"/>
      <c r="G134" s="49">
        <f t="shared" si="13"/>
        <v>0</v>
      </c>
      <c r="ZZ134" s="1"/>
    </row>
    <row r="135" spans="1:702">
      <c r="A135" s="44"/>
      <c r="B135" s="50" t="s">
        <v>224</v>
      </c>
      <c r="C135" s="31" t="s">
        <v>112</v>
      </c>
      <c r="D135" s="6">
        <v>3</v>
      </c>
      <c r="E135" s="5"/>
      <c r="F135" s="26"/>
      <c r="G135" s="49">
        <f t="shared" si="13"/>
        <v>0</v>
      </c>
      <c r="ZZ135" s="1"/>
    </row>
    <row r="136" spans="1:702">
      <c r="A136" s="44"/>
      <c r="B136" s="50" t="s">
        <v>225</v>
      </c>
      <c r="C136" s="31" t="s">
        <v>112</v>
      </c>
      <c r="D136" s="6">
        <v>3</v>
      </c>
      <c r="E136" s="5"/>
      <c r="F136" s="26"/>
      <c r="G136" s="49">
        <f t="shared" si="13"/>
        <v>0</v>
      </c>
      <c r="ZZ136" s="1"/>
    </row>
    <row r="137" spans="1:702">
      <c r="A137" s="44"/>
      <c r="B137" s="50" t="s">
        <v>205</v>
      </c>
      <c r="C137" s="5" t="s">
        <v>115</v>
      </c>
      <c r="D137" s="6">
        <v>1</v>
      </c>
      <c r="E137" s="5"/>
      <c r="F137" s="26"/>
      <c r="G137" s="49">
        <f t="shared" si="13"/>
        <v>0</v>
      </c>
      <c r="ZZ137" s="1"/>
    </row>
    <row r="138" spans="1:702">
      <c r="A138" s="44"/>
      <c r="B138" s="50" t="s">
        <v>226</v>
      </c>
      <c r="C138" s="31" t="s">
        <v>112</v>
      </c>
      <c r="D138" s="6">
        <v>3</v>
      </c>
      <c r="E138" s="5"/>
      <c r="F138" s="26"/>
      <c r="G138" s="49">
        <f>ROUND(D138*F138,2)</f>
        <v>0</v>
      </c>
      <c r="ZZ138" s="1"/>
    </row>
    <row r="139" spans="1:702">
      <c r="A139" s="44"/>
      <c r="B139" s="50"/>
      <c r="C139" s="5"/>
      <c r="D139" s="6"/>
      <c r="E139" s="5"/>
      <c r="F139" s="26"/>
      <c r="G139" s="41"/>
      <c r="ZZ139" s="1"/>
    </row>
    <row r="140" spans="1:702" s="14" customFormat="1">
      <c r="A140" s="45"/>
      <c r="B140" s="12" t="s">
        <v>212</v>
      </c>
      <c r="C140" s="13"/>
      <c r="D140" s="13"/>
      <c r="E140" s="13"/>
      <c r="F140" s="27"/>
      <c r="G140" s="46">
        <f>SUBTOTAL(109,G118:G138)</f>
        <v>0</v>
      </c>
      <c r="H140" s="16"/>
      <c r="ZY140" s="14" t="s">
        <v>11</v>
      </c>
    </row>
    <row r="141" spans="1:702">
      <c r="A141" s="44"/>
      <c r="B141" s="50"/>
      <c r="C141" s="5"/>
      <c r="D141" s="6"/>
      <c r="E141" s="5"/>
      <c r="F141" s="26"/>
      <c r="G141" s="41"/>
      <c r="ZZ141" s="1"/>
    </row>
    <row r="142" spans="1:702" ht="18">
      <c r="A142" s="48" t="s">
        <v>245</v>
      </c>
      <c r="B142" s="8" t="s">
        <v>190</v>
      </c>
      <c r="C142" s="5"/>
      <c r="D142" s="6"/>
      <c r="E142" s="4"/>
      <c r="F142" s="25"/>
      <c r="G142" s="41"/>
    </row>
    <row r="143" spans="1:702">
      <c r="A143" s="42" t="s">
        <v>246</v>
      </c>
      <c r="B143" s="9" t="s">
        <v>191</v>
      </c>
      <c r="C143" s="5"/>
      <c r="D143" s="6"/>
      <c r="E143" s="4"/>
      <c r="F143" s="25"/>
      <c r="G143" s="41"/>
    </row>
    <row r="144" spans="1:702">
      <c r="A144" s="44"/>
      <c r="B144" s="30" t="s">
        <v>192</v>
      </c>
      <c r="C144" s="5"/>
      <c r="D144" s="6"/>
      <c r="E144" s="5"/>
      <c r="F144" s="26"/>
      <c r="G144" s="41"/>
      <c r="ZY144" t="s">
        <v>71</v>
      </c>
      <c r="ZZ144" s="1" t="s">
        <v>72</v>
      </c>
    </row>
    <row r="145" spans="1:702">
      <c r="A145" s="44"/>
      <c r="B145" s="30" t="s">
        <v>193</v>
      </c>
      <c r="C145" s="5" t="s">
        <v>115</v>
      </c>
      <c r="D145" s="6">
        <v>1</v>
      </c>
      <c r="E145" s="4"/>
      <c r="F145" s="25"/>
      <c r="G145" s="49">
        <f t="shared" ref="G145:G167" si="14">ROUND(D145*F145,2)</f>
        <v>0</v>
      </c>
    </row>
    <row r="146" spans="1:702">
      <c r="A146" s="44"/>
      <c r="B146" s="30" t="s">
        <v>194</v>
      </c>
      <c r="C146" s="5" t="s">
        <v>115</v>
      </c>
      <c r="D146" s="6">
        <v>1</v>
      </c>
      <c r="E146" s="4"/>
      <c r="F146" s="25"/>
      <c r="G146" s="49">
        <f t="shared" si="14"/>
        <v>0</v>
      </c>
    </row>
    <row r="147" spans="1:702">
      <c r="A147" s="44"/>
      <c r="B147" s="30" t="s">
        <v>195</v>
      </c>
      <c r="C147" s="5" t="s">
        <v>115</v>
      </c>
      <c r="D147" s="6">
        <v>1</v>
      </c>
      <c r="E147" s="5"/>
      <c r="F147" s="26"/>
      <c r="G147" s="49">
        <f t="shared" si="14"/>
        <v>0</v>
      </c>
      <c r="ZY147" t="s">
        <v>73</v>
      </c>
      <c r="ZZ147" s="1" t="s">
        <v>74</v>
      </c>
    </row>
    <row r="148" spans="1:702">
      <c r="A148" s="44"/>
      <c r="B148" s="30" t="s">
        <v>196</v>
      </c>
      <c r="C148" s="5" t="s">
        <v>115</v>
      </c>
      <c r="D148" s="6">
        <v>1</v>
      </c>
      <c r="E148" s="4"/>
      <c r="F148" s="25"/>
      <c r="G148" s="49">
        <f t="shared" si="14"/>
        <v>0</v>
      </c>
    </row>
    <row r="149" spans="1:702">
      <c r="A149" s="44"/>
      <c r="B149" s="30" t="s">
        <v>197</v>
      </c>
      <c r="C149" s="5"/>
      <c r="D149" s="6"/>
      <c r="E149" s="4"/>
      <c r="F149" s="25"/>
      <c r="G149" s="49"/>
    </row>
    <row r="150" spans="1:702" ht="24">
      <c r="A150" s="44"/>
      <c r="B150" s="30" t="s">
        <v>198</v>
      </c>
      <c r="C150" s="5" t="s">
        <v>115</v>
      </c>
      <c r="D150" s="6">
        <v>1</v>
      </c>
      <c r="E150" s="4"/>
      <c r="F150" s="25"/>
      <c r="G150" s="49">
        <f t="shared" si="14"/>
        <v>0</v>
      </c>
    </row>
    <row r="151" spans="1:702" s="14" customFormat="1">
      <c r="A151" s="42" t="s">
        <v>247</v>
      </c>
      <c r="B151" s="9" t="s">
        <v>199</v>
      </c>
      <c r="C151" s="5"/>
      <c r="D151" s="6"/>
      <c r="E151" s="13"/>
      <c r="F151" s="27"/>
      <c r="G151" s="49"/>
      <c r="H151" s="16"/>
      <c r="ZY151" s="14" t="s">
        <v>75</v>
      </c>
    </row>
    <row r="152" spans="1:702">
      <c r="A152" s="44"/>
      <c r="B152" s="30" t="s">
        <v>192</v>
      </c>
      <c r="C152" s="5"/>
      <c r="D152" s="6"/>
      <c r="E152" s="4"/>
      <c r="F152" s="25"/>
      <c r="G152" s="49"/>
    </row>
    <row r="153" spans="1:702">
      <c r="A153" s="44"/>
      <c r="B153" s="30" t="s">
        <v>200</v>
      </c>
      <c r="C153" s="5" t="s">
        <v>112</v>
      </c>
      <c r="D153" s="6">
        <v>3</v>
      </c>
      <c r="E153" s="4"/>
      <c r="F153" s="25"/>
      <c r="G153" s="49">
        <f t="shared" si="14"/>
        <v>0</v>
      </c>
      <c r="ZY153" t="s">
        <v>76</v>
      </c>
      <c r="ZZ153" s="1"/>
    </row>
    <row r="154" spans="1:702">
      <c r="A154" s="44"/>
      <c r="B154" s="30" t="s">
        <v>201</v>
      </c>
      <c r="C154" s="5" t="s">
        <v>112</v>
      </c>
      <c r="D154" s="6">
        <v>19</v>
      </c>
      <c r="E154" s="4"/>
      <c r="F154" s="25"/>
      <c r="G154" s="49">
        <f t="shared" si="14"/>
        <v>0</v>
      </c>
      <c r="ZY154" t="s">
        <v>77</v>
      </c>
      <c r="ZZ154" s="1"/>
    </row>
    <row r="155" spans="1:702">
      <c r="A155" s="44"/>
      <c r="B155" s="30" t="s">
        <v>202</v>
      </c>
      <c r="C155" s="5" t="s">
        <v>112</v>
      </c>
      <c r="D155" s="6">
        <v>4</v>
      </c>
      <c r="E155" s="5"/>
      <c r="F155" s="26"/>
      <c r="G155" s="49">
        <f t="shared" si="14"/>
        <v>0</v>
      </c>
      <c r="ZY155" t="s">
        <v>78</v>
      </c>
      <c r="ZZ155" s="1" t="s">
        <v>79</v>
      </c>
    </row>
    <row r="156" spans="1:702">
      <c r="A156" s="44"/>
      <c r="B156" s="30" t="s">
        <v>196</v>
      </c>
      <c r="C156" s="5" t="s">
        <v>115</v>
      </c>
      <c r="D156" s="6">
        <v>1</v>
      </c>
      <c r="E156" s="4"/>
      <c r="F156" s="25"/>
      <c r="G156" s="49">
        <f t="shared" si="14"/>
        <v>0</v>
      </c>
    </row>
    <row r="157" spans="1:702" ht="16.5">
      <c r="A157" s="44"/>
      <c r="B157" s="30" t="s">
        <v>203</v>
      </c>
      <c r="C157" s="5" t="s">
        <v>115</v>
      </c>
      <c r="D157" s="6">
        <v>1</v>
      </c>
      <c r="E157" s="4"/>
      <c r="F157" s="25"/>
      <c r="G157" s="49">
        <f t="shared" si="14"/>
        <v>0</v>
      </c>
    </row>
    <row r="158" spans="1:702">
      <c r="A158" s="44"/>
      <c r="B158" s="30" t="s">
        <v>204</v>
      </c>
      <c r="C158" s="5"/>
      <c r="D158" s="6"/>
      <c r="E158" s="5"/>
      <c r="F158" s="26"/>
      <c r="G158" s="49"/>
      <c r="ZY158" t="s">
        <v>80</v>
      </c>
      <c r="ZZ158" s="1" t="s">
        <v>81</v>
      </c>
    </row>
    <row r="159" spans="1:702">
      <c r="A159" s="44"/>
      <c r="B159" s="30" t="s">
        <v>205</v>
      </c>
      <c r="C159" s="5" t="s">
        <v>115</v>
      </c>
      <c r="D159" s="6">
        <v>1</v>
      </c>
      <c r="E159" s="4"/>
      <c r="F159" s="25"/>
      <c r="G159" s="49">
        <f t="shared" si="14"/>
        <v>0</v>
      </c>
    </row>
    <row r="160" spans="1:702">
      <c r="A160" s="42" t="s">
        <v>248</v>
      </c>
      <c r="B160" s="9" t="s">
        <v>206</v>
      </c>
      <c r="C160" s="5"/>
      <c r="D160" s="6"/>
      <c r="E160" s="4"/>
      <c r="F160" s="25"/>
      <c r="G160" s="49"/>
    </row>
    <row r="161" spans="1:702" s="14" customFormat="1">
      <c r="A161" s="44"/>
      <c r="B161" s="30" t="s">
        <v>192</v>
      </c>
      <c r="C161" s="5"/>
      <c r="D161" s="6"/>
      <c r="E161" s="13"/>
      <c r="F161" s="27"/>
      <c r="G161" s="49"/>
      <c r="H161" s="16"/>
      <c r="ZY161" s="14" t="s">
        <v>82</v>
      </c>
    </row>
    <row r="162" spans="1:702">
      <c r="A162" s="44"/>
      <c r="B162" s="30" t="s">
        <v>207</v>
      </c>
      <c r="C162" s="5" t="s">
        <v>112</v>
      </c>
      <c r="D162" s="6">
        <v>3</v>
      </c>
      <c r="E162" s="4"/>
      <c r="F162" s="25"/>
      <c r="G162" s="49">
        <f t="shared" si="14"/>
        <v>0</v>
      </c>
    </row>
    <row r="163" spans="1:702">
      <c r="A163" s="44"/>
      <c r="B163" s="30" t="s">
        <v>208</v>
      </c>
      <c r="C163" s="5" t="s">
        <v>115</v>
      </c>
      <c r="D163" s="6">
        <v>1</v>
      </c>
      <c r="E163" s="4"/>
      <c r="F163" s="25"/>
      <c r="G163" s="49">
        <f t="shared" si="14"/>
        <v>0</v>
      </c>
      <c r="ZY163" t="s">
        <v>83</v>
      </c>
      <c r="ZZ163" s="1"/>
    </row>
    <row r="164" spans="1:702">
      <c r="A164" s="44"/>
      <c r="B164" s="30" t="s">
        <v>209</v>
      </c>
      <c r="C164" s="5" t="s">
        <v>115</v>
      </c>
      <c r="D164" s="6">
        <v>1</v>
      </c>
      <c r="E164" s="4"/>
      <c r="F164" s="25"/>
      <c r="G164" s="49">
        <f t="shared" si="14"/>
        <v>0</v>
      </c>
      <c r="ZY164" t="s">
        <v>84</v>
      </c>
      <c r="ZZ164" s="1"/>
    </row>
    <row r="165" spans="1:702">
      <c r="A165" s="44"/>
      <c r="B165" s="30" t="s">
        <v>210</v>
      </c>
      <c r="C165" s="5" t="s">
        <v>115</v>
      </c>
      <c r="D165" s="6">
        <v>1</v>
      </c>
      <c r="E165" s="5"/>
      <c r="F165" s="26"/>
      <c r="G165" s="49">
        <f t="shared" si="14"/>
        <v>0</v>
      </c>
      <c r="ZY165" t="s">
        <v>85</v>
      </c>
      <c r="ZZ165" s="1" t="s">
        <v>86</v>
      </c>
    </row>
    <row r="166" spans="1:702">
      <c r="A166" s="44"/>
      <c r="B166" s="30" t="s">
        <v>211</v>
      </c>
      <c r="C166" s="5"/>
      <c r="D166" s="6"/>
      <c r="E166" s="4"/>
      <c r="F166" s="25"/>
      <c r="G166" s="49"/>
    </row>
    <row r="167" spans="1:702">
      <c r="A167" s="44"/>
      <c r="B167" s="30" t="s">
        <v>205</v>
      </c>
      <c r="C167" s="5" t="s">
        <v>115</v>
      </c>
      <c r="D167" s="6">
        <v>1</v>
      </c>
      <c r="E167" s="4"/>
      <c r="F167" s="25"/>
      <c r="G167" s="49">
        <f t="shared" si="14"/>
        <v>0</v>
      </c>
    </row>
    <row r="168" spans="1:702">
      <c r="A168" s="44"/>
      <c r="B168" s="30"/>
      <c r="C168" s="5"/>
      <c r="D168" s="6"/>
      <c r="E168" s="4"/>
      <c r="F168" s="25"/>
      <c r="G168" s="49"/>
    </row>
    <row r="169" spans="1:702" s="14" customFormat="1">
      <c r="A169" s="45"/>
      <c r="B169" s="12" t="s">
        <v>213</v>
      </c>
      <c r="C169" s="13"/>
      <c r="D169" s="13"/>
      <c r="E169" s="13"/>
      <c r="F169" s="27"/>
      <c r="G169" s="46">
        <f>SUBTOTAL(109,G144:G167)</f>
        <v>0</v>
      </c>
      <c r="H169" s="16"/>
      <c r="ZY169" s="14" t="s">
        <v>87</v>
      </c>
    </row>
    <row r="170" spans="1:702" s="14" customFormat="1">
      <c r="A170" s="45"/>
      <c r="B170" s="12"/>
      <c r="C170" s="13"/>
      <c r="D170" s="13"/>
      <c r="E170" s="13"/>
      <c r="F170" s="27"/>
      <c r="G170" s="41"/>
      <c r="H170" s="16"/>
    </row>
    <row r="171" spans="1:702" ht="18">
      <c r="A171" s="48" t="s">
        <v>250</v>
      </c>
      <c r="B171" s="8" t="s">
        <v>249</v>
      </c>
      <c r="C171" s="5"/>
      <c r="D171" s="6"/>
      <c r="E171" s="4"/>
      <c r="F171" s="25"/>
      <c r="G171" s="41"/>
    </row>
    <row r="172" spans="1:702" s="14" customFormat="1" ht="24">
      <c r="A172" s="45"/>
      <c r="B172" s="30" t="s">
        <v>251</v>
      </c>
      <c r="C172" s="13"/>
      <c r="D172" s="13"/>
      <c r="E172" s="13"/>
      <c r="F172" s="27"/>
      <c r="G172" s="41"/>
      <c r="H172" s="16"/>
    </row>
    <row r="173" spans="1:702" s="14" customFormat="1">
      <c r="A173" s="45"/>
      <c r="B173" s="30" t="s">
        <v>252</v>
      </c>
      <c r="C173" s="5" t="s">
        <v>112</v>
      </c>
      <c r="D173" s="6">
        <v>1</v>
      </c>
      <c r="E173" s="13"/>
      <c r="F173" s="27"/>
      <c r="G173" s="61">
        <f t="shared" ref="G173:G176" si="15">ROUND(D173*F173,2)</f>
        <v>0</v>
      </c>
      <c r="H173" s="16"/>
    </row>
    <row r="174" spans="1:702" s="14" customFormat="1">
      <c r="A174" s="45"/>
      <c r="B174" s="30" t="s">
        <v>253</v>
      </c>
      <c r="C174" s="5" t="s">
        <v>112</v>
      </c>
      <c r="D174" s="6">
        <v>1</v>
      </c>
      <c r="E174" s="13"/>
      <c r="F174" s="27"/>
      <c r="G174" s="61">
        <f t="shared" si="15"/>
        <v>0</v>
      </c>
      <c r="H174" s="16"/>
    </row>
    <row r="175" spans="1:702" s="14" customFormat="1">
      <c r="A175" s="45"/>
      <c r="B175" s="30" t="s">
        <v>254</v>
      </c>
      <c r="C175" s="5" t="s">
        <v>112</v>
      </c>
      <c r="D175" s="6">
        <v>4</v>
      </c>
      <c r="E175" s="13"/>
      <c r="F175" s="27"/>
      <c r="G175" s="61">
        <f t="shared" si="15"/>
        <v>0</v>
      </c>
      <c r="H175" s="16"/>
    </row>
    <row r="176" spans="1:702" s="14" customFormat="1">
      <c r="A176" s="45"/>
      <c r="B176" s="30" t="s">
        <v>255</v>
      </c>
      <c r="C176" s="5" t="s">
        <v>112</v>
      </c>
      <c r="D176" s="6">
        <v>1</v>
      </c>
      <c r="E176" s="13"/>
      <c r="F176" s="27"/>
      <c r="G176" s="61">
        <f t="shared" si="15"/>
        <v>0</v>
      </c>
      <c r="H176" s="16"/>
    </row>
    <row r="177" spans="1:701" s="14" customFormat="1">
      <c r="A177" s="45"/>
      <c r="B177" s="12"/>
      <c r="C177" s="13"/>
      <c r="D177" s="13"/>
      <c r="E177" s="13"/>
      <c r="F177" s="27"/>
      <c r="G177" s="41"/>
      <c r="H177" s="16"/>
    </row>
    <row r="178" spans="1:701" s="14" customFormat="1">
      <c r="A178" s="45"/>
      <c r="B178" s="12" t="s">
        <v>256</v>
      </c>
      <c r="C178" s="13"/>
      <c r="D178" s="13"/>
      <c r="E178" s="13"/>
      <c r="F178" s="27"/>
      <c r="G178" s="46">
        <f>SUBTOTAL(109,G173:G177)</f>
        <v>0</v>
      </c>
      <c r="H178" s="16"/>
    </row>
    <row r="179" spans="1:701" ht="15.75" thickBot="1">
      <c r="A179" s="44"/>
      <c r="B179" s="17"/>
      <c r="C179" s="4"/>
      <c r="D179" s="4"/>
      <c r="E179" s="4"/>
      <c r="F179" s="25"/>
      <c r="G179" s="47"/>
    </row>
    <row r="180" spans="1:701">
      <c r="A180" s="18"/>
      <c r="B180" s="19"/>
      <c r="C180" s="19"/>
      <c r="D180" s="19"/>
      <c r="E180" s="19"/>
      <c r="F180" s="28"/>
      <c r="G180" s="20"/>
    </row>
    <row r="181" spans="1:701">
      <c r="A181" s="21"/>
      <c r="B181" s="51" t="s">
        <v>261</v>
      </c>
      <c r="G181" s="22">
        <f>G169+G140+G114+G33+G28+G16</f>
        <v>0</v>
      </c>
      <c r="ZY181" t="s">
        <v>88</v>
      </c>
    </row>
    <row r="182" spans="1:701">
      <c r="A182" s="23">
        <v>20</v>
      </c>
      <c r="B182" s="51" t="str">
        <f>CONCATENATE("Montant TVA (",A182,"%)")</f>
        <v>Montant TVA (20%)</v>
      </c>
      <c r="G182" s="22">
        <f>(G181*A182)/100</f>
        <v>0</v>
      </c>
      <c r="ZY182" t="s">
        <v>89</v>
      </c>
    </row>
    <row r="183" spans="1:701" ht="15.75" thickBot="1">
      <c r="A183" s="52"/>
      <c r="B183" s="53" t="s">
        <v>90</v>
      </c>
      <c r="C183" s="54"/>
      <c r="D183" s="54"/>
      <c r="E183" s="54"/>
      <c r="F183" s="55"/>
      <c r="G183" s="56">
        <f>G181+G182</f>
        <v>0</v>
      </c>
      <c r="ZY183" t="s">
        <v>91</v>
      </c>
    </row>
    <row r="184" spans="1:701" ht="15.75" thickBot="1">
      <c r="A184" s="62"/>
      <c r="B184" s="63" t="s">
        <v>278</v>
      </c>
      <c r="C184" s="64"/>
      <c r="D184" s="64"/>
      <c r="E184" s="64"/>
      <c r="F184" s="65"/>
      <c r="G184" s="66">
        <f>SUM(G173:G176,G125:G128,G118:G120,G106:G107,G85:G90,G76:G77,G71:G73,G56:G69,G41:G42)</f>
        <v>0</v>
      </c>
    </row>
  </sheetData>
  <mergeCells count="3">
    <mergeCell ref="C1:F1"/>
    <mergeCell ref="A1:B1"/>
    <mergeCell ref="A2:B2"/>
  </mergeCells>
  <phoneticPr fontId="16" type="noConversion"/>
  <pageMargins left="0.25" right="0.25" top="0.75" bottom="0.75" header="0.3" footer="0.3"/>
  <pageSetup paperSize="9" scale="77" fitToHeight="0" orientation="portrait" r:id="rId1"/>
  <headerFooter>
    <oddFooter>&amp;L&amp;F&amp;R&amp;P</oddFooter>
  </headerFooter>
  <rowBreaks count="2" manualBreakCount="2">
    <brk id="57" max="6" man="1"/>
    <brk id="130" max="6" man="1"/>
  </rowBreaks>
  <ignoredErrors>
    <ignoredError sqref="G14 G19:G26 G31 G145:G167 G118:G138 G108:G112 G173:G176 G6:G12 D71 D74 G37:G105 G106:G10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492ce-00b2-4ee5-9a3d-f437ff187d73">
      <Terms xmlns="http://schemas.microsoft.com/office/infopath/2007/PartnerControls"/>
    </lcf76f155ced4ddcb4097134ff3c332f>
    <_ip_UnifiedCompliancePolicyUIAction xmlns="http://schemas.microsoft.com/sharepoint/v3" xsi:nil="true"/>
    <TaxCatchAll xmlns="3efbfbcc-03c4-477b-9b64-b76187573884" xsi:nil="true"/>
    <_ip_UnifiedCompliancePolicyProperties xmlns="http://schemas.microsoft.com/sharepoint/v3" xsi:nil="true"/>
    <Date xmlns="ac5492ce-00b2-4ee5-9a3d-f437ff187d7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706F6C3900A8469355C97EB8C01D87" ma:contentTypeVersion="20" ma:contentTypeDescription="Crée un document." ma:contentTypeScope="" ma:versionID="0bda6e5e70b9a99318397365b82d3e88">
  <xsd:schema xmlns:xsd="http://www.w3.org/2001/XMLSchema" xmlns:xs="http://www.w3.org/2001/XMLSchema" xmlns:p="http://schemas.microsoft.com/office/2006/metadata/properties" xmlns:ns1="http://schemas.microsoft.com/sharepoint/v3" xmlns:ns2="ac5492ce-00b2-4ee5-9a3d-f437ff187d73" xmlns:ns3="3efbfbcc-03c4-477b-9b64-b76187573884" targetNamespace="http://schemas.microsoft.com/office/2006/metadata/properties" ma:root="true" ma:fieldsID="01f222c053c1b93f16aab191b68d066d" ns1:_="" ns2:_="" ns3:_="">
    <xsd:import namespace="http://schemas.microsoft.com/sharepoint/v3"/>
    <xsd:import namespace="ac5492ce-00b2-4ee5-9a3d-f437ff187d73"/>
    <xsd:import namespace="3efbfbcc-03c4-477b-9b64-b76187573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Dat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492ce-00b2-4ee5-9a3d-f437ff187d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23d6498-7e9b-4443-a4f2-e2131faa99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" ma:index="25" nillable="true" ma:displayName="Date" ma:format="DateOnly" ma:internalName="Date">
      <xsd:simpleType>
        <xsd:restriction base="dms:DateTim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bfbcc-03c4-477b-9b64-b76187573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87c86a-440d-46fb-84c4-5a86d207f210}" ma:internalName="TaxCatchAll" ma:showField="CatchAllData" ma:web="3efbfbcc-03c4-477b-9b64-b761875738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887869-C35E-47F3-A1D8-D768C9CD0A52}">
  <ds:schemaRefs>
    <ds:schemaRef ds:uri="http://schemas.microsoft.com/office/2006/metadata/properties"/>
    <ds:schemaRef ds:uri="http://schemas.microsoft.com/office/infopath/2007/PartnerControls"/>
    <ds:schemaRef ds:uri="ac5492ce-00b2-4ee5-9a3d-f437ff187d73"/>
    <ds:schemaRef ds:uri="http://schemas.microsoft.com/sharepoint/v3"/>
    <ds:schemaRef ds:uri="3efbfbcc-03c4-477b-9b64-b76187573884"/>
  </ds:schemaRefs>
</ds:datastoreItem>
</file>

<file path=customXml/itemProps2.xml><?xml version="1.0" encoding="utf-8"?>
<ds:datastoreItem xmlns:ds="http://schemas.openxmlformats.org/officeDocument/2006/customXml" ds:itemID="{70D6D1F9-0585-4689-AA9E-A087F2BB0C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9E299C-03AA-4BE8-8977-E2D313FDD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c5492ce-00b2-4ee5-9a3d-f437ff187d73"/>
    <ds:schemaRef ds:uri="3efbfbcc-03c4-477b-9b64-b76187573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N°007 CFO-CFA-SSI</vt:lpstr>
      <vt:lpstr>'Lot N°007 CFO-CFA-SSI'!Impression_des_titres</vt:lpstr>
      <vt:lpstr>'Lot N°007 CFO-CFA-SSI'!Zone_d_impression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2025-11-17T11:11:55Z</cp:lastPrinted>
  <dcterms:created xsi:type="dcterms:W3CDTF">2025-09-29T09:37:18Z</dcterms:created>
  <dcterms:modified xsi:type="dcterms:W3CDTF">2025-11-19T12:49:06Z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0x0101008C706F6C3900A8469355C97EB8C01D87</vt:lpwstr>
  </property>
  <property fmtid="{D5CDD505-2E9C-101B-9397-08002B2CF9AE}" pid="3" name="MediaServiceImageTags">
    <vt:lpwstr/>
  </property>
</Properties>
</file>